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 por vereador\"/>
    </mc:Choice>
  </mc:AlternateContent>
  <xr:revisionPtr revIDLastSave="0" documentId="8_{6482ADB1-0F91-47FB-A84D-391D88ADAB34}" xr6:coauthVersionLast="45" xr6:coauthVersionMax="45" xr10:uidLastSave="{00000000-0000-0000-0000-000000000000}"/>
  <bookViews>
    <workbookView xWindow="-120" yWindow="-120" windowWidth="29040" windowHeight="15840" xr2:uid="{D6E6B813-A0B5-4AA0-B229-3173056D6FD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0" i="1" l="1"/>
  <c r="M51" i="1" s="1"/>
  <c r="P51" i="1"/>
  <c r="P52" i="1" s="1"/>
  <c r="C6" i="1" l="1"/>
  <c r="J1172" i="1" l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33" i="1"/>
  <c r="J1046" i="1"/>
  <c r="J429" i="1"/>
  <c r="J428" i="1"/>
  <c r="J427" i="1"/>
  <c r="J426" i="1"/>
  <c r="J425" i="1"/>
  <c r="J390" i="1" l="1"/>
  <c r="J371" i="1"/>
  <c r="J362" i="1"/>
  <c r="J354" i="1"/>
  <c r="J353" i="1"/>
  <c r="J349" i="1"/>
  <c r="J348" i="1"/>
  <c r="J345" i="1" l="1"/>
  <c r="J344" i="1"/>
  <c r="J343" i="1"/>
  <c r="J342" i="1"/>
  <c r="J341" i="1"/>
  <c r="J290" i="1"/>
  <c r="J279" i="1"/>
  <c r="J271" i="1"/>
  <c r="J270" i="1"/>
  <c r="J269" i="1"/>
  <c r="J266" i="1"/>
  <c r="J263" i="1"/>
  <c r="J262" i="1"/>
  <c r="J261" i="1"/>
  <c r="J260" i="1"/>
  <c r="J259" i="1"/>
  <c r="J197" i="1"/>
  <c r="J189" i="1"/>
  <c r="J188" i="1"/>
  <c r="J187" i="1"/>
  <c r="J184" i="1"/>
  <c r="J183" i="1"/>
  <c r="J180" i="1"/>
  <c r="J179" i="1"/>
  <c r="J178" i="1"/>
  <c r="J177" i="1"/>
  <c r="J176" i="1"/>
  <c r="J107" i="1" l="1"/>
  <c r="J106" i="1"/>
  <c r="J105" i="1"/>
  <c r="J102" i="1"/>
  <c r="J101" i="1"/>
  <c r="J1770" i="1" l="1"/>
  <c r="I1059" i="1"/>
  <c r="A48" i="4"/>
  <c r="B48" i="4"/>
  <c r="B47" i="4"/>
  <c r="A47" i="4"/>
  <c r="A46" i="4"/>
  <c r="B46" i="4"/>
  <c r="B45" i="4"/>
  <c r="A45" i="4"/>
  <c r="B44" i="4"/>
  <c r="B49" i="4" s="1"/>
  <c r="A44" i="4"/>
  <c r="B43" i="4"/>
  <c r="A43" i="4"/>
  <c r="A42" i="4"/>
  <c r="B42" i="4"/>
  <c r="B37" i="4"/>
  <c r="B30" i="3" l="1"/>
  <c r="B29" i="3"/>
  <c r="B28" i="3"/>
  <c r="B27" i="3"/>
  <c r="A30" i="3"/>
  <c r="A29" i="3"/>
  <c r="A28" i="3"/>
  <c r="A27" i="3"/>
  <c r="B26" i="3"/>
  <c r="A26" i="3"/>
  <c r="A51" i="2"/>
  <c r="A50" i="2"/>
  <c r="A49" i="2"/>
  <c r="A48" i="2"/>
  <c r="A47" i="2"/>
  <c r="A46" i="2"/>
  <c r="A45" i="2"/>
  <c r="A44" i="2"/>
  <c r="B51" i="2"/>
  <c r="B50" i="2"/>
  <c r="B49" i="2"/>
  <c r="B48" i="2"/>
  <c r="B47" i="2"/>
  <c r="B46" i="2"/>
  <c r="B45" i="2"/>
  <c r="B44" i="2"/>
  <c r="B43" i="2"/>
  <c r="B42" i="2"/>
  <c r="B52" i="2" s="1"/>
  <c r="B31" i="3" l="1"/>
  <c r="A43" i="2"/>
  <c r="A42" i="2"/>
  <c r="B21" i="3" l="1"/>
  <c r="B38" i="2" l="1"/>
</calcChain>
</file>

<file path=xl/sharedStrings.xml><?xml version="1.0" encoding="utf-8"?>
<sst xmlns="http://schemas.openxmlformats.org/spreadsheetml/2006/main" count="251" uniqueCount="151">
  <si>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</si>
  <si>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</si>
  <si>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</si>
  <si>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</si>
  <si>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</si>
  <si>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</si>
  <si>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</si>
  <si>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OBJETO</t>
  </si>
  <si>
    <t>VALOR</t>
  </si>
  <si>
    <t>ORGÃO EXECUTOR</t>
  </si>
  <si>
    <t>Resumo de Emendas Liberadas por órgão executor</t>
  </si>
  <si>
    <t>órgão Executor</t>
  </si>
  <si>
    <t>Valor</t>
  </si>
  <si>
    <t>TOTAL</t>
  </si>
  <si>
    <t>Emendas ao Orçamento 2017 Liberadas</t>
  </si>
  <si>
    <t>Emendas ao Orçamento 2019 Liberadas</t>
  </si>
  <si>
    <t>Emendas ao Orçamento 2018 Liberadas</t>
  </si>
  <si>
    <t>Orgão Executor</t>
  </si>
  <si>
    <t>ÓRGÃO EXECUTOR</t>
  </si>
  <si>
    <t xml:space="preserve">                                                                        Vereador   Milton Leite</t>
  </si>
  <si>
    <t xml:space="preserve">          Vereador Milton Leite</t>
  </si>
  <si>
    <t>Reforma da Praça e Implantação de ATI, na Rua Nogueira do Cravo - Jardim Rondon</t>
  </si>
  <si>
    <t>Prefeitura Regional Campo Limpo</t>
  </si>
  <si>
    <t>Reforma da Praça, localizada na Travesssa Louro da Beira, S/N - COHAB Adventista</t>
  </si>
  <si>
    <t>Requalificação do Ginasio Multiuso Anexo à Casa de Cultura Palhaço Carequinha, Rua Jose Antunes Cerdeira , 71 - Parque América -Subprefeitura Capela do Socorro</t>
  </si>
  <si>
    <t>Prefeitura Regional Capela do Socorro</t>
  </si>
  <si>
    <t>Reforma e Requalificação da Praça Irene Simões, com Implantação de ATI e Playgroud com Substituição dos Brinquedos Quebrados e Iluminação do Fundo da Praça, localizada ao lado do Nº 327 da Rua Montegolfier Barbieri</t>
  </si>
  <si>
    <t>Prefeitura Regional Freguesia/Brasilândia</t>
  </si>
  <si>
    <t>Implantação de Corrimão em Escadão Localizado na Rua Mercedes Baravelle Fraga nº 186 x Rua Almir Dehar nº 497/515 - Vila São João Batista - Brasilândia</t>
  </si>
  <si>
    <t>E209 - Implantação de Corrimão em Escadão Localizado na Rua Doutor Augusto Viana s/nº x Rua Almir Dehar nº 372 - Vila Icaraí - Brasilândia</t>
  </si>
  <si>
    <t>E157 - Requalificação e Implantação de Vestiário e Banheiros Públicos da Praça Engenheiro Lauro de Barros Siciliano - Parque Alves de Lima</t>
  </si>
  <si>
    <t>Prefeitura Regional M'Boi Mirim</t>
  </si>
  <si>
    <t>Requalificação de área pública Localizada na Rua Engenheiro Caio Dias Batista-Jardim Apurá</t>
  </si>
  <si>
    <t>Prefeitura Regional Cidade Ademar</t>
  </si>
  <si>
    <t>Implantação e Requalificação de Praça em Área Pública com Equipamentos para Terceira Idade e Playground, localizada na Rua do Retiro S/N, Bairro Santa Terezinha - Subprefeitura Cidade Ademar</t>
  </si>
  <si>
    <t>E158 - Reforma e Requalificação da Área Municipal Localizada na Rua Santa Rita do Sapucaí, 28 - Jardim Tupi</t>
  </si>
  <si>
    <t>E159 - Reforma e Requalificação da Praça com Implantação de ATI e Playground, localizado na Rua Felipe Giardini - Jardim Coimbra</t>
  </si>
  <si>
    <t>Reforma e Requalificação de equipamentos públicos municipais para melhoria de bairros da Prefeitura Regional de Santo Amaro</t>
  </si>
  <si>
    <t>Prefeitura Regional Santo Amaro</t>
  </si>
  <si>
    <t>Evento cultural Raízes da Fiel "uma torcida que samba", com foco na profusão do Samba e do carnaval com a realização de 07 oficinas (dança, capoeira, percussão, penteados afro e maquiagem artística) e 04 shows</t>
  </si>
  <si>
    <t>Secretaria Municipal de Cultura</t>
  </si>
  <si>
    <t>Reforma e Requalificação de equipamentos públicos municipais para melhoria de bairros da Prefeitura Regional M' Boi Mirim</t>
  </si>
  <si>
    <t>Pavimentação na rua Barão Antonio de Angra- Jardim Apurá- Prefeitura Regional Cidade Ademar</t>
  </si>
  <si>
    <t>Secretaria Municipal das Prefeituras Regionais</t>
  </si>
  <si>
    <t>Administração da Unidade, Reforma de Arquibancadas e Vestiários do CDC Ferradura na Área Pública, localizado na Rua Adelino Fontora - Jardim Jabaquara</t>
  </si>
  <si>
    <t>Secretaria Municipal de Esportes e Lazer</t>
  </si>
  <si>
    <t>Revitalização de espaço público localizado na rua Geovani Maio</t>
  </si>
  <si>
    <t>Evento: Via Sacra</t>
  </si>
  <si>
    <t>Secretaria Especial de Relações Governamentais</t>
  </si>
  <si>
    <t>Eventos Diversos a Serem Realizados na Cidade de São Paulo</t>
  </si>
  <si>
    <t>Eventos diversos a serem realizados na cidade de são paulo</t>
  </si>
  <si>
    <t>Casa Civil</t>
  </si>
  <si>
    <t>Readequação e manutenção em área pública municipal, localizado na rua Sebastião Muniz de Souza, 122 (CDC Campo do Sabão)</t>
  </si>
  <si>
    <t>Prefeitura Regional de M Boi Mirim</t>
  </si>
  <si>
    <t>Recursos diversos para cobertura de contratos administrativos - PR/CPRA</t>
  </si>
  <si>
    <t>Prefeitura Regional de Cidade Ademar</t>
  </si>
  <si>
    <t>Eventos diversos a serem realizados na cidade de São Paulo</t>
  </si>
  <si>
    <t>Contratação de artistas para eventos a serem realizados na cidade de São Paulo</t>
  </si>
  <si>
    <t>Implantação de Praça com ATI em Área Pública Municipal Localizada na Rua Hulétia X Rua Mercedes Baravelle Fraga - Vila São João Batista - Brasilândia</t>
  </si>
  <si>
    <t>Prefeitura Regional de Freguesia</t>
  </si>
  <si>
    <t>E S/N° Evento a ser realizado na cidade de São Paulo, pela Secertara Municipal da Cultura: Projeto Circuito Cultural Beneficente Grêmio Esportivo Campo Grande</t>
  </si>
  <si>
    <t>E S N° - Eventos diversos a serem realizados na cidade de São Paulo</t>
  </si>
  <si>
    <t>E S N° Eventos Diversos a serem realizados na Cidade de São Paulo</t>
  </si>
  <si>
    <t>E S /n° - Eventos Diversos a serem realizados na cidade de São Paulo</t>
  </si>
  <si>
    <t>E S /n° - EVENTO A SER REALIZADO NA CIDADE DE SÃO PAULO PELA SMC: Aniversário de 83 anos de Piraporinha</t>
  </si>
  <si>
    <t>ES/N° Evento a ser reaizado na Cidade de São Paulo pela Secretaria Municipal da Cultura: "Premio Literário IDE"</t>
  </si>
  <si>
    <t>E S/N°- Evento a ser realizado na Cidade de São Paulo pela Secretaria municipal da Cultura- Projeto Cultural: "Samba da Fiel ! Costumes, ritmos e danças.</t>
  </si>
  <si>
    <t>EVENTOS DIVERSOS A SEREM REALIZADOS NO MUNICÍPIO DE SÃO PAULO.</t>
  </si>
  <si>
    <t>SM Turismo</t>
  </si>
  <si>
    <t>READEQUAÇÂO DE AREA PÚBLICA - RUA JUAN ALFAMA, S/Nº - ANTIGA ESTRADA DO RETIRO, CEP: 04474-150 - JD. SANTA TEREZINHA (PEDREIRA), CIDADE ADEMAR.</t>
  </si>
  <si>
    <t>Subprefeitura Cidade Ademar</t>
  </si>
  <si>
    <t>READEQUAÇÃO DA ÁREA PÚBLICA LOCALIZADA NA RUA SEBASTIÃO AFONSO, S/Nº, CEP 04417-100, JARDIM MIRIAM.</t>
  </si>
  <si>
    <t>READEQUAÇÂO DE ÁREA PÚBLICA, LOCALIZADA NA RUA JURIMANAS, SUBPREFEITURA CIDADE ADEMAR.</t>
  </si>
  <si>
    <t>EVENTO "COPA BRASIL DE DAMAS" A SER REALIZADO PELA SECRETARIA MUNICIPAL DE ESPORTES NO CENTRO DA CIDADE DE SÃO PAULO.</t>
  </si>
  <si>
    <t>SM Esportes e Lazer</t>
  </si>
  <si>
    <t>EVENTO "SEMINÁRLO SALVE PERIFÉRICO" A SER REALIZADO PELA SECRETARIA MUNICIPAL DA CULTURA.</t>
  </si>
  <si>
    <t>SM Cultura</t>
  </si>
  <si>
    <t>REVITALIZAÇÃO , INSTALAÇÃO DE PLAYGROUND E ATI, EM ÁREA PÚBLICA IO LOCALIZADA NA AV. MARIANA CALIGIORI RONCHETTI, ALTURA DO N° 175, JD. PERI, SUBPREFEITURA CASA VERDE.</t>
  </si>
  <si>
    <t>Subprefeitura Casa Verde/ Cachoeirinha</t>
  </si>
  <si>
    <t>EVENTO 'FESTA FOLHA FEST - PA" A SER REALIZADO PETA SECRETARIA MUNICIPAL DA CULTURA.</t>
  </si>
  <si>
    <t>EVENTO "'FESTA DE ANIVERSÁRIO DO BAIRRO ILHA DO BORORÉ - CS" A SER REALIZADO PELA SECRETARIA MUNICIPAL DA CULTURA.</t>
  </si>
  <si>
    <t>EVENTO ''SEMINÁRIO SALVE PERIFÉRICO", A SER REALIZADO PELA SECRETARIA MUNICIPAL DA CULTURA NO CDC MARIA FELIZARDA.</t>
  </si>
  <si>
    <t>EVENTO "FESTA JUNINA SUCUPIRA", A SER REALIZADO PELA SECRETARIA MUNICIPAL DA CULTURA.</t>
  </si>
  <si>
    <t>EVENTO ''FESTIVAL PAULISTA DOS ESPORTES DA MENTE" A SER REALIZADO PELA SECRETARIA MUNICIPAL DE ESPORTES NA ZONA LESTE DE SÃO PAULO.</t>
  </si>
  <si>
    <t>PROJETO: CONVIVÊNCIA CULTURAL, DANÇA, GRAFITE E HIP HOP A SER REALIZADO PELA SECRETARIA MUNICIPAL DA CULTURA.</t>
  </si>
  <si>
    <t>PROJETO: MUSICALIDADE NA COMUNIDADE A SER REALIZADO PELA SECRETARIA MUNICIPAL DA CULTURA.</t>
  </si>
  <si>
    <t>EVENTOS DIVERSOS A SEREM REALIZADOS PELA SECRETARIA MUNICIPAL DA CULTURA (ANIVERSÁRIO DA PIRAPORÍNHA - 84 ANOS).</t>
  </si>
  <si>
    <t>EVENTOS DIVERSOS A SEREM REALIZADOS NA CIDADE DE SÃO PAULO.</t>
  </si>
  <si>
    <t>LIBERDADE DE EXPRESSÃO - RADIO/JORNAL A SER REALIZADO PELA SECRETARIA MUNICIPAL DA CULTURA.</t>
  </si>
  <si>
    <t>PROJETO "VEM PARA A PRAÇA", A SER REALIZADO PELA SUBPREFEITURA JABAQUARA.</t>
  </si>
  <si>
    <t>Subprefeitura Jabaquara</t>
  </si>
  <si>
    <t>EVENTO A SER REALIZADO NA CIDADE DE SÃO PAULO PELA SECRETARIA 
MUNICIPAL DA CULTURA - PROJETO CULTURAL: "OFICINAS DE ARTE E DANÇA".</t>
  </si>
  <si>
    <t>PROJETO: "CIRCUITO CULTURAL ZONA SUL", A SER REALIZADO PELA SECRETARIA MUNICIPAL DA CULTURA.</t>
  </si>
  <si>
    <t>EVENTO "DIA NACIONAL DO SAMBA" A SER REALIZADO PELA SECRETARIA MUNICIPAL DA CULTURA.</t>
  </si>
  <si>
    <t>EVENTO "FESTA DO GRAJAU HAPPY CITY" A SER REALIZADO PELA SECRETARIA MUNICIPAL DA CULTURA.</t>
  </si>
  <si>
    <t>E S/N® - REALIZAÇÃO DO PROJETO: "NATAL EM FAMÍLIA EM PARELHEIROS"</t>
  </si>
  <si>
    <t>EXECUÇÃO DE DIVERSAS OBRAS PARA MELHORIAS DE BAIRROS NA REGIÃO DO JABAQUARA, SP/JÁ.</t>
  </si>
  <si>
    <t>PROJETO: "ANIVERSÁRIO DO GRÊMIO CAMPO GRANDE"</t>
  </si>
  <si>
    <t>PROJETO: "SALVE PERIFÉRICO EM COMEMORAÇÃO AO MÊS DA CRIANÇA", A SER REALIZADO PELA SECRETARIA MUNICIPAL DE CULTURA.</t>
  </si>
  <si>
    <t>EVENTOS DIVERSOS A SEREM REALIZADOS NA CIDADE DE SÃO PAULO PELA SUBPREFEITURA M' BOI MIRIM - PROJETO: CANTANDO PELA VIDA.</t>
  </si>
  <si>
    <t>Subprefeitura M Boi Mirim</t>
  </si>
  <si>
    <t>PROJETO; "ESPORTE PARA TODOS", A SER REALIZADO PELA SECRETARIA MUNICIPAL DE ESPORTES.</t>
  </si>
  <si>
    <t>Propostas</t>
  </si>
  <si>
    <t>pg 556</t>
  </si>
  <si>
    <t>pg. 572</t>
  </si>
  <si>
    <t>pg 714</t>
  </si>
  <si>
    <t>pg 579</t>
  </si>
  <si>
    <t>pg 1127</t>
  </si>
  <si>
    <t>pg 1146</t>
  </si>
  <si>
    <t>pg 1201</t>
  </si>
  <si>
    <t>pg 1211</t>
  </si>
  <si>
    <t>pg 1242</t>
  </si>
  <si>
    <t>pg 1338</t>
  </si>
  <si>
    <t>pg 1532</t>
  </si>
  <si>
    <t>pg 1560</t>
  </si>
  <si>
    <t>pg 1726</t>
  </si>
  <si>
    <t>Páginas</t>
  </si>
  <si>
    <t>pg125</t>
  </si>
  <si>
    <t>pg144</t>
  </si>
  <si>
    <t>pg153</t>
  </si>
  <si>
    <t>pg155</t>
  </si>
  <si>
    <t>pg164</t>
  </si>
  <si>
    <t>pg227</t>
  </si>
  <si>
    <t>pg237</t>
  </si>
  <si>
    <t>pg 242</t>
  </si>
  <si>
    <t>pg 247</t>
  </si>
  <si>
    <t>pg 251</t>
  </si>
  <si>
    <t>pg 273</t>
  </si>
  <si>
    <t>pg 275</t>
  </si>
  <si>
    <t>pg 284</t>
  </si>
  <si>
    <t>pg 347</t>
  </si>
  <si>
    <t>pg 353</t>
  </si>
  <si>
    <t>pg 357</t>
  </si>
  <si>
    <t>pg 362</t>
  </si>
  <si>
    <t>pg 367</t>
  </si>
  <si>
    <t>pg 371</t>
  </si>
  <si>
    <t>pg 390</t>
  </si>
  <si>
    <t>pg 399</t>
  </si>
  <si>
    <t>pg 401</t>
  </si>
  <si>
    <t>pg 410</t>
  </si>
  <si>
    <t>pg 474</t>
  </si>
  <si>
    <t>pg 480</t>
  </si>
  <si>
    <t>pg 484</t>
  </si>
  <si>
    <t>pg 489</t>
  </si>
  <si>
    <t>pg 494</t>
  </si>
  <si>
    <t>pg 1111</t>
  </si>
  <si>
    <t>pg 1118</t>
  </si>
  <si>
    <t>Total</t>
  </si>
  <si>
    <t>não levantado</t>
  </si>
  <si>
    <t>Valor por R$1000,</t>
  </si>
  <si>
    <t>Número 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</si>
</sst>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&quot;R$&quot;\ #,##0.00"/>
    <numFmt numFmtId="167" formatCode="_-* #,##0.000_-;\-* #,##0.000_-;_-* &quot;-&quot;??_-;_-@_-"/>
    <numFmt numFmtId="168" formatCode="_-* #,##0.0000_-;\-* #,##0.0000_-;_-* &quot;-&quot;??_-;_-@_-"/>
    <numFmt numFmtId="169" formatCode="_-* #,##0.00000_-;\-* #,##0.000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/>
    <xf numFmtId="166" fontId="4" fillId="0" borderId="1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Alignment="1"/>
    <xf numFmtId="0" fontId="0" fillId="3" borderId="4" xfId="0" applyFill="1" applyBorder="1" applyAlignment="1">
      <alignment horizontal="center" vertical="center" wrapText="1"/>
    </xf>
    <xf numFmtId="4" fontId="0" fillId="3" borderId="5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0" xfId="0" applyFont="1"/>
    <xf numFmtId="165" fontId="0" fillId="0" borderId="0" xfId="1" applyFont="1"/>
    <xf numFmtId="165" fontId="1" fillId="0" borderId="0" xfId="1" applyFont="1"/>
    <xf numFmtId="164" fontId="0" fillId="0" borderId="0" xfId="0" applyNumberForma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7" fontId="0" fillId="0" borderId="0" xfId="2" applyNumberFormat="1" applyFont="1"/>
    <xf numFmtId="0" fontId="0" fillId="0" borderId="0" xfId="0" applyAlignment="1">
      <alignment horizontal="right"/>
    </xf>
    <xf numFmtId="166" fontId="5" fillId="0" borderId="1" xfId="0" applyNumberFormat="1" applyFont="1" applyBorder="1"/>
    <xf numFmtId="168" fontId="0" fillId="0" borderId="0" xfId="2" applyNumberFormat="1" applyFont="1"/>
    <xf numFmtId="169" fontId="0" fillId="0" borderId="0" xfId="2" applyNumberFormat="1" applyFont="1"/>
    <xf numFmtId="43" fontId="0" fillId="0" borderId="0" xfId="2" applyFont="1"/>
    <xf numFmtId="166" fontId="0" fillId="0" borderId="1" xfId="0" applyNumberFormat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2017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'2017'!$A$42:$A$52</c:f>
              <c:strCache>
                <c:ptCount val="11"/>
                <c:pt idx="0">
                  <c:v>Prefeitura Regional Campo Limpo</c:v>
                </c:pt>
                <c:pt idx="1">
                  <c:v>Prefeitura Regional Capela do Socorro</c:v>
                </c:pt>
                <c:pt idx="2">
                  <c:v>Prefeitura Regional Cidade Ademar</c:v>
                </c:pt>
                <c:pt idx="3">
                  <c:v>Prefeitura Regional Freguesia/Brasilândia</c:v>
                </c:pt>
                <c:pt idx="4">
                  <c:v>Prefeitura Regional M'Boi Mirim</c:v>
                </c:pt>
                <c:pt idx="5">
                  <c:v>Prefeitura Regional Santo Amaro</c:v>
                </c:pt>
                <c:pt idx="6">
                  <c:v>Secretaria Especial de Relações Governamentais</c:v>
                </c:pt>
                <c:pt idx="7">
                  <c:v>Secretaria Municipal das Prefeituras Regionais</c:v>
                </c:pt>
                <c:pt idx="8">
                  <c:v>Secretaria Municipal de Cultura</c:v>
                </c:pt>
                <c:pt idx="9">
                  <c:v>Secretaria Municipal de Esportes e Lazer</c:v>
                </c:pt>
                <c:pt idx="10">
                  <c:v>TOTAL</c:v>
                </c:pt>
              </c:strCache>
            </c:strRef>
          </c:cat>
          <c:val>
            <c:numRef>
              <c:f>'2017'!$B$42:$B$52</c:f>
              <c:numCache>
                <c:formatCode>_-"R$"* #,##0.00_-;\-"R$"* #,##0.00_-;_-"R$"* "-"??_-;_-@_-</c:formatCode>
                <c:ptCount val="11"/>
                <c:pt idx="0">
                  <c:v>60000</c:v>
                </c:pt>
                <c:pt idx="1">
                  <c:v>440000</c:v>
                </c:pt>
                <c:pt idx="2">
                  <c:v>350000</c:v>
                </c:pt>
                <c:pt idx="3">
                  <c:v>150000</c:v>
                </c:pt>
                <c:pt idx="4">
                  <c:v>478448</c:v>
                </c:pt>
                <c:pt idx="5">
                  <c:v>200000</c:v>
                </c:pt>
                <c:pt idx="6">
                  <c:v>703662.46</c:v>
                </c:pt>
                <c:pt idx="7">
                  <c:v>150000</c:v>
                </c:pt>
                <c:pt idx="8">
                  <c:v>500000</c:v>
                </c:pt>
                <c:pt idx="9">
                  <c:v>27272</c:v>
                </c:pt>
                <c:pt idx="10">
                  <c:v>3059382.46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08B-80E5-62B0CA48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0295808"/>
        <c:axId val="1384915920"/>
      </c:barChart>
      <c:catAx>
        <c:axId val="1160295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915920"/>
        <c:crosses val="autoZero"/>
        <c:auto val="1"/>
        <c:lblAlgn val="ctr"/>
        <c:lblOffset val="100"/>
        <c:noMultiLvlLbl val="0"/>
      </c:catAx>
      <c:valAx>
        <c:axId val="138491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$&quot;* #,##0.00_-;\-&quot;R$&quot;* #,##0.00_-;_-&quot;R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29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2018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'2018'!$A$26:$A$31</c:f>
              <c:strCache>
                <c:ptCount val="6"/>
                <c:pt idx="0">
                  <c:v>Casa Civil</c:v>
                </c:pt>
                <c:pt idx="1">
                  <c:v>Prefeitura Regional de Cidade Ademar</c:v>
                </c:pt>
                <c:pt idx="2">
                  <c:v>Prefeitura Regional de Freguesia</c:v>
                </c:pt>
                <c:pt idx="3">
                  <c:v>Prefeitura Regional de M Boi Mirim</c:v>
                </c:pt>
                <c:pt idx="4">
                  <c:v>Secretaria Municipal de Cultura</c:v>
                </c:pt>
                <c:pt idx="5">
                  <c:v>TOTAL</c:v>
                </c:pt>
              </c:strCache>
            </c:strRef>
          </c:cat>
          <c:val>
            <c:numRef>
              <c:f>'2018'!$B$26:$B$31</c:f>
              <c:numCache>
                <c:formatCode>_-"R$"* #,##0.00_-;\-"R$"* #,##0.00_-;_-"R$"* "-"??_-;_-@_-</c:formatCode>
                <c:ptCount val="6"/>
                <c:pt idx="0">
                  <c:v>953000</c:v>
                </c:pt>
                <c:pt idx="1">
                  <c:v>63000</c:v>
                </c:pt>
                <c:pt idx="2">
                  <c:v>300000</c:v>
                </c:pt>
                <c:pt idx="3">
                  <c:v>108000</c:v>
                </c:pt>
                <c:pt idx="4">
                  <c:v>1247000</c:v>
                </c:pt>
                <c:pt idx="5">
                  <c:v>2671000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4-42F9-8D19-7FCE2597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8545104"/>
        <c:axId val="1383477552"/>
      </c:barChart>
      <c:catAx>
        <c:axId val="1358545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3477552"/>
        <c:crosses val="autoZero"/>
        <c:auto val="1"/>
        <c:lblAlgn val="ctr"/>
        <c:lblOffset val="100"/>
        <c:noMultiLvlLbl val="0"/>
      </c:catAx>
      <c:valAx>
        <c:axId val="138347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$&quot;* #,##0.00_-;\-&quot;R$&quot;* #,##0.00_-;_-&quot;R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854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ao orçamento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'2019'!$A$42:$A$49</c:f>
              <c:strCache>
                <c:ptCount val="8"/>
                <c:pt idx="0">
                  <c:v>SM Cultura</c:v>
                </c:pt>
                <c:pt idx="1">
                  <c:v>SM Esportes e Lazer</c:v>
                </c:pt>
                <c:pt idx="2">
                  <c:v>SM Turismo</c:v>
                </c:pt>
                <c:pt idx="3">
                  <c:v>Subprefeitura Casa Verde/ Cachoeirinha</c:v>
                </c:pt>
                <c:pt idx="4">
                  <c:v>Subprefeitura Cidade Ademar</c:v>
                </c:pt>
                <c:pt idx="5">
                  <c:v>Subprefeitura Jabaquara</c:v>
                </c:pt>
                <c:pt idx="6">
                  <c:v>Subprefeitura M Boi Mirim</c:v>
                </c:pt>
                <c:pt idx="7">
                  <c:v>TOTAL</c:v>
                </c:pt>
              </c:strCache>
            </c:strRef>
          </c:cat>
          <c:val>
            <c:numRef>
              <c:f>'2019'!$B$42:$B$49</c:f>
              <c:numCache>
                <c:formatCode>_-"R$"* #,##0.00_-;\-"R$"* #,##0.00_-;_-"R$"* "-"??_-;_-@_-</c:formatCode>
                <c:ptCount val="8"/>
                <c:pt idx="0">
                  <c:v>1241000</c:v>
                </c:pt>
                <c:pt idx="1">
                  <c:v>210000</c:v>
                </c:pt>
                <c:pt idx="2">
                  <c:v>360000</c:v>
                </c:pt>
                <c:pt idx="3">
                  <c:v>50000</c:v>
                </c:pt>
                <c:pt idx="4">
                  <c:v>300000</c:v>
                </c:pt>
                <c:pt idx="5">
                  <c:v>250000</c:v>
                </c:pt>
                <c:pt idx="6">
                  <c:v>220000</c:v>
                </c:pt>
                <c:pt idx="7">
                  <c:v>2631000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A-4E68-B502-30C00A60C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93897408"/>
        <c:axId val="1235883216"/>
      </c:barChart>
      <c:catAx>
        <c:axId val="99389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5883216"/>
        <c:crosses val="autoZero"/>
        <c:auto val="1"/>
        <c:lblAlgn val="ctr"/>
        <c:lblOffset val="100"/>
        <c:noMultiLvlLbl val="0"/>
      </c:catAx>
      <c:valAx>
        <c:axId val="123588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$&quot;* #,##0.00_-;\-&quot;R$&quot;* #,##0.00_-;_-&quot;R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89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670560</xdr:colOff>
      <xdr:row>40</xdr:row>
      <xdr:rowOff>152399</xdr:rowOff>
    </xdr:from>
    <xdr:to>
      <xdr:col>7</xdr:col>
      <xdr:colOff>108585</xdr:colOff>
      <xdr:row>53</xdr:row>
      <xdr:rowOff>136206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98C71E-F452-4793-9A7F-30DB35EC0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23</xdr:row>
      <xdr:rowOff>161925</xdr:rowOff>
    </xdr:from>
    <xdr:to>
      <xdr:col>7</xdr:col>
      <xdr:colOff>285750</xdr:colOff>
      <xdr:row>36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56499-9C07-4B8E-A79A-B32F4F5B4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37</xdr:row>
      <xdr:rowOff>90487</xdr:rowOff>
    </xdr:from>
    <xdr:to>
      <xdr:col>9</xdr:col>
      <xdr:colOff>76200</xdr:colOff>
      <xdr:row>51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1DBCE1-0061-4542-A99B-E2997EFCA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Q1770"/>
  <sheetViews>
    <sheetView tabSelected="1" zoomScale="110" zoomScaleNormal="110" workbookViewId="0">
      <selection activeCell="B7" sqref="B7"/>
    </sheetView>
  </sheetViews>
  <sheetFormatPr defaultRowHeight="15" x14ac:dyDescent="0.25"/>
  <cols>
    <col min="3" max="3" width="20" customWidth="1"/>
    <col min="5" max="5" width="14.85546875" customWidth="1"/>
    <col min="7" max="7" width="20.5703125" customWidth="1"/>
    <col min="9" max="9" width="16" bestFit="1" customWidth="1"/>
    <col min="10" max="10" width="12.85546875" bestFit="1" customWidth="1"/>
    <col min="11" max="12" width="12.85546875" customWidth="1"/>
  </cols>
  <sheetData>
    <row r="1" spans="1:17" x14ac:dyDescent="0.25">
      <c r="A1" s="14" t="s">
        <v>19</v>
      </c>
      <c r="B1" s="14"/>
      <c r="C1" s="14"/>
      <c r="D1" s="14"/>
      <c r="E1" s="14"/>
      <c r="F1" s="14"/>
      <c r="G1" s="14"/>
    </row>
    <row r="2" spans="1:17" x14ac:dyDescent="0.25">
      <c r="A2" s="41" t="s">
        <v>0</v>
      </c>
      <c r="B2" s="41"/>
      <c r="C2" s="41"/>
      <c r="D2" s="41"/>
      <c r="E2" s="41"/>
      <c r="F2" s="41"/>
      <c r="G2" s="41"/>
    </row>
    <row r="4" spans="1:17" x14ac:dyDescent="0.25">
      <c r="B4" s="39" t="s">
        <v>1</v>
      </c>
      <c r="C4" s="40"/>
      <c r="D4" s="39" t="s">
        <v>4</v>
      </c>
      <c r="E4" s="40"/>
      <c r="F4" s="39" t="s">
        <v>5</v>
      </c>
      <c r="G4" s="40"/>
      <c r="J4" s="33">
        <v>2017</v>
      </c>
      <c r="K4" s="33"/>
      <c r="L4" s="33"/>
      <c r="M4" s="33">
        <v>2018</v>
      </c>
      <c r="N4" s="33"/>
      <c r="P4" s="33">
        <v>2019</v>
      </c>
    </row>
    <row r="5" spans="1:17" x14ac:dyDescent="0.25">
      <c r="A5" s="6" t="s">
        <v>6</v>
      </c>
      <c r="B5" s="1" t="s">
        <v>2</v>
      </c>
      <c r="C5" s="1" t="s">
        <v>3</v>
      </c>
      <c r="D5" s="1" t="s">
        <v>2</v>
      </c>
      <c r="E5" s="1" t="s">
        <v>3</v>
      </c>
      <c r="F5" s="1" t="s">
        <v>2</v>
      </c>
      <c r="G5" s="1" t="s">
        <v>3</v>
      </c>
    </row>
    <row r="6" spans="1:17" x14ac:dyDescent="0.25">
      <c r="A6" s="3">
        <v>2017</v>
      </c>
      <c r="B6" s="12">
        <v>1759</v>
      </c>
      <c r="C6" s="10">
        <f>1770081.09*1000</f>
        <v>1770081090</v>
      </c>
      <c r="D6" s="12">
        <v>90</v>
      </c>
      <c r="E6" s="34">
        <v>81000266</v>
      </c>
      <c r="F6" s="12">
        <v>33</v>
      </c>
      <c r="G6" s="10">
        <v>3059382.46</v>
      </c>
      <c r="M6" t="s">
        <v>116</v>
      </c>
      <c r="P6" t="s">
        <v>116</v>
      </c>
      <c r="Q6" t="s">
        <v>150</v>
      </c>
    </row>
    <row r="7" spans="1:17" x14ac:dyDescent="0.25">
      <c r="A7" s="3">
        <v>2018</v>
      </c>
      <c r="B7" s="12">
        <v>1840</v>
      </c>
      <c r="C7" s="38" t="s">
        <v>148</v>
      </c>
      <c r="D7" s="12">
        <v>50</v>
      </c>
      <c r="E7" s="10">
        <v>3020000</v>
      </c>
      <c r="F7" s="12">
        <v>16</v>
      </c>
      <c r="G7" s="10">
        <v>2671000</v>
      </c>
      <c r="M7">
        <v>2012</v>
      </c>
      <c r="P7">
        <v>2026</v>
      </c>
    </row>
    <row r="8" spans="1:17" x14ac:dyDescent="0.25">
      <c r="A8" s="3">
        <v>2019</v>
      </c>
      <c r="B8" s="12">
        <v>1851</v>
      </c>
      <c r="C8" s="38" t="s">
        <v>148</v>
      </c>
      <c r="D8" s="12">
        <v>96</v>
      </c>
      <c r="E8" s="34">
        <v>55205000</v>
      </c>
      <c r="F8" s="12">
        <v>31</v>
      </c>
      <c r="G8" s="10">
        <v>2631000</v>
      </c>
      <c r="J8" t="s">
        <v>149</v>
      </c>
      <c r="M8" t="s">
        <v>147</v>
      </c>
      <c r="P8" t="s">
        <v>147</v>
      </c>
    </row>
    <row r="9" spans="1:17" x14ac:dyDescent="0.25">
      <c r="A9" s="13">
        <v>2020</v>
      </c>
      <c r="B9" s="11"/>
      <c r="C9" s="10"/>
      <c r="D9" s="11"/>
      <c r="E9" s="10"/>
      <c r="F9" s="12"/>
      <c r="G9" s="10"/>
    </row>
    <row r="10" spans="1:17" x14ac:dyDescent="0.25">
      <c r="J10" s="33" t="s">
        <v>102</v>
      </c>
      <c r="K10" s="33"/>
      <c r="L10" s="33"/>
      <c r="M10" s="33"/>
      <c r="N10" s="33"/>
      <c r="P10" s="33"/>
    </row>
    <row r="11" spans="1:17" x14ac:dyDescent="0.25">
      <c r="J11">
        <v>30</v>
      </c>
      <c r="M11">
        <v>-18</v>
      </c>
      <c r="P11">
        <v>-18</v>
      </c>
      <c r="Q11">
        <v>1</v>
      </c>
    </row>
    <row r="12" spans="1:17" x14ac:dyDescent="0.25">
      <c r="J12">
        <v>30</v>
      </c>
      <c r="M12">
        <v>-5</v>
      </c>
      <c r="P12">
        <v>-5</v>
      </c>
      <c r="Q12">
        <v>20</v>
      </c>
    </row>
    <row r="13" spans="1:17" x14ac:dyDescent="0.25">
      <c r="J13">
        <v>30</v>
      </c>
      <c r="M13">
        <v>-1</v>
      </c>
      <c r="P13">
        <v>-1</v>
      </c>
      <c r="Q13">
        <v>29</v>
      </c>
    </row>
    <row r="14" spans="1:17" x14ac:dyDescent="0.25">
      <c r="J14">
        <v>30</v>
      </c>
      <c r="M14">
        <v>-1</v>
      </c>
      <c r="P14">
        <v>-1</v>
      </c>
      <c r="Q14">
        <v>31</v>
      </c>
    </row>
    <row r="15" spans="1:17" x14ac:dyDescent="0.25">
      <c r="J15">
        <v>30</v>
      </c>
      <c r="M15">
        <v>-5</v>
      </c>
      <c r="P15">
        <v>-5</v>
      </c>
      <c r="Q15">
        <v>101</v>
      </c>
    </row>
    <row r="16" spans="1:17" x14ac:dyDescent="0.25">
      <c r="J16">
        <v>30</v>
      </c>
      <c r="M16">
        <v>-3</v>
      </c>
      <c r="P16">
        <v>-3</v>
      </c>
      <c r="Q16">
        <v>107</v>
      </c>
    </row>
    <row r="17" spans="10:17" x14ac:dyDescent="0.25">
      <c r="J17">
        <v>30</v>
      </c>
      <c r="M17">
        <v>-4</v>
      </c>
      <c r="P17">
        <v>-4</v>
      </c>
      <c r="Q17">
        <v>111</v>
      </c>
    </row>
    <row r="18" spans="10:17" x14ac:dyDescent="0.25">
      <c r="J18">
        <v>30</v>
      </c>
      <c r="M18">
        <v>-4</v>
      </c>
      <c r="P18">
        <v>-4</v>
      </c>
      <c r="Q18">
        <v>116</v>
      </c>
    </row>
    <row r="19" spans="10:17" x14ac:dyDescent="0.25">
      <c r="J19">
        <v>30</v>
      </c>
      <c r="M19">
        <v>-1</v>
      </c>
      <c r="P19">
        <v>-1</v>
      </c>
      <c r="Q19">
        <v>121</v>
      </c>
    </row>
    <row r="20" spans="10:17" x14ac:dyDescent="0.25">
      <c r="J20">
        <v>30</v>
      </c>
      <c r="M20">
        <v>-18</v>
      </c>
      <c r="N20" t="s">
        <v>117</v>
      </c>
      <c r="P20">
        <v>-18</v>
      </c>
      <c r="Q20">
        <v>125</v>
      </c>
    </row>
    <row r="21" spans="10:17" x14ac:dyDescent="0.25">
      <c r="J21">
        <v>30</v>
      </c>
      <c r="M21">
        <v>-5</v>
      </c>
      <c r="N21" t="s">
        <v>118</v>
      </c>
      <c r="P21">
        <v>-5</v>
      </c>
      <c r="Q21">
        <v>144</v>
      </c>
    </row>
    <row r="22" spans="10:17" x14ac:dyDescent="0.25">
      <c r="J22">
        <v>30</v>
      </c>
      <c r="M22">
        <v>-1</v>
      </c>
      <c r="N22" t="s">
        <v>119</v>
      </c>
      <c r="P22">
        <v>-1</v>
      </c>
      <c r="Q22">
        <v>153</v>
      </c>
    </row>
    <row r="23" spans="10:17" x14ac:dyDescent="0.25">
      <c r="J23">
        <v>30</v>
      </c>
      <c r="M23">
        <v>-1</v>
      </c>
      <c r="N23" t="s">
        <v>120</v>
      </c>
      <c r="P23">
        <v>-1</v>
      </c>
      <c r="Q23">
        <v>155</v>
      </c>
    </row>
    <row r="24" spans="10:17" x14ac:dyDescent="0.25">
      <c r="J24">
        <v>30</v>
      </c>
      <c r="M24">
        <v>-1</v>
      </c>
      <c r="N24" t="s">
        <v>121</v>
      </c>
      <c r="P24">
        <v>-1</v>
      </c>
      <c r="Q24">
        <v>164</v>
      </c>
    </row>
    <row r="25" spans="10:17" x14ac:dyDescent="0.25">
      <c r="J25">
        <v>30</v>
      </c>
      <c r="M25">
        <v>-5</v>
      </c>
      <c r="N25" t="s">
        <v>122</v>
      </c>
      <c r="P25">
        <v>-5</v>
      </c>
      <c r="Q25">
        <v>227</v>
      </c>
    </row>
    <row r="26" spans="10:17" x14ac:dyDescent="0.25">
      <c r="J26">
        <v>30</v>
      </c>
      <c r="M26">
        <v>-4</v>
      </c>
      <c r="N26" t="s">
        <v>123</v>
      </c>
      <c r="P26">
        <v>-3</v>
      </c>
      <c r="Q26">
        <v>233</v>
      </c>
    </row>
    <row r="27" spans="10:17" x14ac:dyDescent="0.25">
      <c r="J27">
        <v>30</v>
      </c>
      <c r="M27">
        <v>-4</v>
      </c>
      <c r="N27" t="s">
        <v>124</v>
      </c>
      <c r="P27">
        <v>-4</v>
      </c>
      <c r="Q27">
        <v>237</v>
      </c>
    </row>
    <row r="28" spans="10:17" x14ac:dyDescent="0.25">
      <c r="J28">
        <v>30</v>
      </c>
      <c r="M28">
        <v>-1</v>
      </c>
      <c r="N28" t="s">
        <v>125</v>
      </c>
      <c r="P28">
        <v>-4</v>
      </c>
      <c r="Q28">
        <v>242</v>
      </c>
    </row>
    <row r="29" spans="10:17" x14ac:dyDescent="0.25">
      <c r="J29">
        <v>30</v>
      </c>
      <c r="M29">
        <v>-18</v>
      </c>
      <c r="N29" t="s">
        <v>126</v>
      </c>
      <c r="P29">
        <v>-1</v>
      </c>
      <c r="Q29">
        <v>247</v>
      </c>
    </row>
    <row r="30" spans="10:17" x14ac:dyDescent="0.25">
      <c r="J30">
        <v>30</v>
      </c>
      <c r="M30">
        <v>-1</v>
      </c>
      <c r="N30" t="s">
        <v>127</v>
      </c>
      <c r="P30">
        <v>-18</v>
      </c>
      <c r="Q30">
        <v>251</v>
      </c>
    </row>
    <row r="31" spans="10:17" x14ac:dyDescent="0.25">
      <c r="J31">
        <v>30</v>
      </c>
      <c r="M31">
        <v>-1</v>
      </c>
      <c r="N31" t="s">
        <v>128</v>
      </c>
      <c r="P31">
        <v>-1</v>
      </c>
      <c r="Q31">
        <v>273</v>
      </c>
    </row>
    <row r="32" spans="10:17" x14ac:dyDescent="0.25">
      <c r="J32">
        <v>30</v>
      </c>
      <c r="M32">
        <v>-1</v>
      </c>
      <c r="N32" t="s">
        <v>129</v>
      </c>
      <c r="P32">
        <v>-1</v>
      </c>
      <c r="Q32">
        <v>275</v>
      </c>
    </row>
    <row r="33" spans="10:17" x14ac:dyDescent="0.25">
      <c r="J33">
        <v>30</v>
      </c>
      <c r="M33">
        <v>-5</v>
      </c>
      <c r="N33" t="s">
        <v>130</v>
      </c>
      <c r="P33">
        <v>-1</v>
      </c>
      <c r="Q33">
        <v>284</v>
      </c>
    </row>
    <row r="34" spans="10:17" x14ac:dyDescent="0.25">
      <c r="J34">
        <v>30</v>
      </c>
      <c r="M34">
        <v>-3</v>
      </c>
      <c r="N34" t="s">
        <v>131</v>
      </c>
      <c r="P34">
        <v>-5</v>
      </c>
      <c r="Q34">
        <v>347</v>
      </c>
    </row>
    <row r="35" spans="10:17" x14ac:dyDescent="0.25">
      <c r="J35">
        <v>80</v>
      </c>
      <c r="M35">
        <v>-4</v>
      </c>
      <c r="N35" t="s">
        <v>132</v>
      </c>
      <c r="P35">
        <v>-3</v>
      </c>
      <c r="Q35">
        <v>353</v>
      </c>
    </row>
    <row r="36" spans="10:17" x14ac:dyDescent="0.25">
      <c r="J36">
        <v>30</v>
      </c>
      <c r="M36">
        <v>-4</v>
      </c>
      <c r="N36" t="s">
        <v>133</v>
      </c>
      <c r="P36">
        <v>-4</v>
      </c>
      <c r="Q36">
        <v>357</v>
      </c>
    </row>
    <row r="37" spans="10:17" x14ac:dyDescent="0.25">
      <c r="J37">
        <v>30</v>
      </c>
      <c r="M37">
        <v>-1</v>
      </c>
      <c r="N37" t="s">
        <v>134</v>
      </c>
      <c r="P37">
        <v>-4</v>
      </c>
      <c r="Q37">
        <v>362</v>
      </c>
    </row>
    <row r="38" spans="10:17" x14ac:dyDescent="0.25">
      <c r="J38">
        <v>30</v>
      </c>
      <c r="M38">
        <v>-18</v>
      </c>
      <c r="N38" t="s">
        <v>135</v>
      </c>
      <c r="P38">
        <v>-1</v>
      </c>
      <c r="Q38">
        <v>367</v>
      </c>
    </row>
    <row r="39" spans="10:17" x14ac:dyDescent="0.25">
      <c r="J39">
        <v>30</v>
      </c>
      <c r="M39">
        <v>-5</v>
      </c>
      <c r="N39" t="s">
        <v>136</v>
      </c>
      <c r="P39">
        <v>-18</v>
      </c>
      <c r="Q39">
        <v>371</v>
      </c>
    </row>
    <row r="40" spans="10:17" x14ac:dyDescent="0.25">
      <c r="J40">
        <v>30</v>
      </c>
      <c r="M40">
        <v>-1</v>
      </c>
      <c r="N40" t="s">
        <v>137</v>
      </c>
      <c r="P40">
        <v>-5</v>
      </c>
      <c r="Q40">
        <v>390</v>
      </c>
    </row>
    <row r="41" spans="10:17" x14ac:dyDescent="0.25">
      <c r="J41">
        <v>30</v>
      </c>
      <c r="M41">
        <v>-1</v>
      </c>
      <c r="N41" t="s">
        <v>138</v>
      </c>
      <c r="P41">
        <v>-1</v>
      </c>
      <c r="Q41">
        <v>399</v>
      </c>
    </row>
    <row r="42" spans="10:17" x14ac:dyDescent="0.25">
      <c r="J42">
        <v>30</v>
      </c>
      <c r="M42">
        <v>-1</v>
      </c>
      <c r="N42" t="s">
        <v>139</v>
      </c>
      <c r="P42">
        <v>-1</v>
      </c>
      <c r="Q42">
        <v>401</v>
      </c>
    </row>
    <row r="43" spans="10:17" x14ac:dyDescent="0.25">
      <c r="J43">
        <v>30</v>
      </c>
      <c r="M43">
        <v>-5</v>
      </c>
      <c r="N43" t="s">
        <v>140</v>
      </c>
      <c r="P43">
        <v>-1</v>
      </c>
      <c r="Q43">
        <v>410</v>
      </c>
    </row>
    <row r="44" spans="10:17" x14ac:dyDescent="0.25">
      <c r="J44">
        <v>30</v>
      </c>
      <c r="M44">
        <v>-3</v>
      </c>
      <c r="N44" t="s">
        <v>141</v>
      </c>
      <c r="P44">
        <v>-5</v>
      </c>
      <c r="Q44">
        <v>474</v>
      </c>
    </row>
    <row r="45" spans="10:17" x14ac:dyDescent="0.25">
      <c r="J45">
        <v>30</v>
      </c>
      <c r="M45">
        <v>-4</v>
      </c>
      <c r="N45" t="s">
        <v>142</v>
      </c>
      <c r="P45">
        <v>-3</v>
      </c>
      <c r="Q45">
        <v>480</v>
      </c>
    </row>
    <row r="46" spans="10:17" x14ac:dyDescent="0.25">
      <c r="J46">
        <v>500</v>
      </c>
      <c r="M46">
        <v>-4</v>
      </c>
      <c r="N46" t="s">
        <v>143</v>
      </c>
      <c r="P46">
        <v>-4</v>
      </c>
      <c r="Q46">
        <v>484</v>
      </c>
    </row>
    <row r="47" spans="10:17" x14ac:dyDescent="0.25">
      <c r="J47">
        <v>3000</v>
      </c>
      <c r="M47">
        <v>-1</v>
      </c>
      <c r="N47" t="s">
        <v>144</v>
      </c>
      <c r="P47">
        <v>-4</v>
      </c>
      <c r="Q47">
        <v>489</v>
      </c>
    </row>
    <row r="48" spans="10:17" x14ac:dyDescent="0.25">
      <c r="J48">
        <v>40000</v>
      </c>
      <c r="M48">
        <v>-6</v>
      </c>
      <c r="N48" t="s">
        <v>145</v>
      </c>
      <c r="P48">
        <v>-1</v>
      </c>
      <c r="Q48">
        <v>494</v>
      </c>
    </row>
    <row r="49" spans="10:17" x14ac:dyDescent="0.25">
      <c r="J49">
        <v>300</v>
      </c>
      <c r="M49">
        <v>-3</v>
      </c>
      <c r="N49" t="s">
        <v>146</v>
      </c>
      <c r="P49">
        <v>-6</v>
      </c>
      <c r="Q49">
        <v>1111</v>
      </c>
    </row>
    <row r="50" spans="10:17" x14ac:dyDescent="0.25">
      <c r="J50">
        <v>400</v>
      </c>
      <c r="M50">
        <f>SUM(M11:M49)</f>
        <v>-172</v>
      </c>
      <c r="P50">
        <v>-3</v>
      </c>
      <c r="Q50">
        <v>1118</v>
      </c>
    </row>
    <row r="51" spans="10:17" x14ac:dyDescent="0.25">
      <c r="J51">
        <v>500</v>
      </c>
      <c r="M51">
        <f>2012+M50</f>
        <v>1840</v>
      </c>
      <c r="P51">
        <f>SUM(P11:P50)</f>
        <v>-175</v>
      </c>
    </row>
    <row r="52" spans="10:17" x14ac:dyDescent="0.25">
      <c r="J52">
        <v>180</v>
      </c>
      <c r="P52">
        <f>2026+P51</f>
        <v>1851</v>
      </c>
    </row>
    <row r="53" spans="10:17" x14ac:dyDescent="0.25">
      <c r="J53">
        <v>500</v>
      </c>
    </row>
    <row r="54" spans="10:17" x14ac:dyDescent="0.25">
      <c r="J54">
        <v>639.37</v>
      </c>
    </row>
    <row r="55" spans="10:17" x14ac:dyDescent="0.25">
      <c r="J55">
        <v>50</v>
      </c>
    </row>
    <row r="56" spans="10:17" x14ac:dyDescent="0.25">
      <c r="J56">
        <v>30</v>
      </c>
    </row>
    <row r="57" spans="10:17" x14ac:dyDescent="0.25">
      <c r="J57">
        <v>30</v>
      </c>
    </row>
    <row r="58" spans="10:17" x14ac:dyDescent="0.25">
      <c r="J58">
        <v>30</v>
      </c>
    </row>
    <row r="59" spans="10:17" x14ac:dyDescent="0.25">
      <c r="J59">
        <v>30</v>
      </c>
    </row>
    <row r="60" spans="10:17" x14ac:dyDescent="0.25">
      <c r="J60">
        <v>30</v>
      </c>
    </row>
    <row r="61" spans="10:17" x14ac:dyDescent="0.25">
      <c r="J61">
        <v>30</v>
      </c>
    </row>
    <row r="62" spans="10:17" x14ac:dyDescent="0.25">
      <c r="J62">
        <v>30</v>
      </c>
    </row>
    <row r="63" spans="10:17" x14ac:dyDescent="0.25">
      <c r="J63">
        <v>30</v>
      </c>
    </row>
    <row r="64" spans="10:17" x14ac:dyDescent="0.25">
      <c r="J64">
        <v>30</v>
      </c>
    </row>
    <row r="65" spans="10:10" x14ac:dyDescent="0.25">
      <c r="J65">
        <v>30</v>
      </c>
    </row>
    <row r="66" spans="10:10" x14ac:dyDescent="0.25">
      <c r="J66">
        <v>30</v>
      </c>
    </row>
    <row r="67" spans="10:10" x14ac:dyDescent="0.25">
      <c r="J67">
        <v>30</v>
      </c>
    </row>
    <row r="68" spans="10:10" x14ac:dyDescent="0.25">
      <c r="J68">
        <v>30</v>
      </c>
    </row>
    <row r="69" spans="10:10" x14ac:dyDescent="0.25">
      <c r="J69">
        <v>440</v>
      </c>
    </row>
    <row r="70" spans="10:10" x14ac:dyDescent="0.25">
      <c r="J70">
        <v>30</v>
      </c>
    </row>
    <row r="71" spans="10:10" x14ac:dyDescent="0.25">
      <c r="J71">
        <v>30</v>
      </c>
    </row>
    <row r="72" spans="10:10" x14ac:dyDescent="0.25">
      <c r="J72">
        <v>30</v>
      </c>
    </row>
    <row r="73" spans="10:10" x14ac:dyDescent="0.25">
      <c r="J73">
        <v>30</v>
      </c>
    </row>
    <row r="74" spans="10:10" x14ac:dyDescent="0.25">
      <c r="J74">
        <v>30</v>
      </c>
    </row>
    <row r="75" spans="10:10" x14ac:dyDescent="0.25">
      <c r="J75">
        <v>30</v>
      </c>
    </row>
    <row r="76" spans="10:10" x14ac:dyDescent="0.25">
      <c r="J76">
        <v>30</v>
      </c>
    </row>
    <row r="77" spans="10:10" x14ac:dyDescent="0.25">
      <c r="J77">
        <v>30</v>
      </c>
    </row>
    <row r="78" spans="10:10" x14ac:dyDescent="0.25">
      <c r="J78">
        <v>30</v>
      </c>
    </row>
    <row r="79" spans="10:10" x14ac:dyDescent="0.25">
      <c r="J79">
        <v>30</v>
      </c>
    </row>
    <row r="80" spans="10:10" x14ac:dyDescent="0.25">
      <c r="J80">
        <v>150</v>
      </c>
    </row>
    <row r="81" spans="10:10" x14ac:dyDescent="0.25">
      <c r="J81">
        <v>30</v>
      </c>
    </row>
    <row r="82" spans="10:10" x14ac:dyDescent="0.25">
      <c r="J82">
        <v>150</v>
      </c>
    </row>
    <row r="83" spans="10:10" x14ac:dyDescent="0.25">
      <c r="J83">
        <v>50</v>
      </c>
    </row>
    <row r="84" spans="10:10" x14ac:dyDescent="0.25">
      <c r="J84">
        <v>150</v>
      </c>
    </row>
    <row r="85" spans="10:10" x14ac:dyDescent="0.25">
      <c r="J85">
        <v>150</v>
      </c>
    </row>
    <row r="86" spans="10:10" x14ac:dyDescent="0.25">
      <c r="J86">
        <v>170</v>
      </c>
    </row>
    <row r="87" spans="10:10" x14ac:dyDescent="0.25">
      <c r="J87">
        <v>150</v>
      </c>
    </row>
    <row r="88" spans="10:10" x14ac:dyDescent="0.25">
      <c r="J88">
        <v>50</v>
      </c>
    </row>
    <row r="89" spans="10:10" x14ac:dyDescent="0.25">
      <c r="J89">
        <v>50</v>
      </c>
    </row>
    <row r="90" spans="10:10" x14ac:dyDescent="0.25">
      <c r="J90">
        <v>300</v>
      </c>
    </row>
    <row r="91" spans="10:10" x14ac:dyDescent="0.25">
      <c r="J91">
        <v>50</v>
      </c>
    </row>
    <row r="92" spans="10:10" x14ac:dyDescent="0.25">
      <c r="J92">
        <v>100</v>
      </c>
    </row>
    <row r="93" spans="10:10" x14ac:dyDescent="0.25">
      <c r="J93">
        <v>50</v>
      </c>
    </row>
    <row r="94" spans="10:10" x14ac:dyDescent="0.25">
      <c r="J94">
        <v>50</v>
      </c>
    </row>
    <row r="95" spans="10:10" x14ac:dyDescent="0.25">
      <c r="J95">
        <v>150</v>
      </c>
    </row>
    <row r="96" spans="10:10" x14ac:dyDescent="0.25">
      <c r="J96">
        <v>30</v>
      </c>
    </row>
    <row r="97" spans="10:12" x14ac:dyDescent="0.25">
      <c r="J97">
        <v>110</v>
      </c>
    </row>
    <row r="98" spans="10:12" x14ac:dyDescent="0.25">
      <c r="J98">
        <v>30</v>
      </c>
    </row>
    <row r="99" spans="10:12" x14ac:dyDescent="0.25">
      <c r="J99" s="32">
        <v>30</v>
      </c>
      <c r="K99" s="32"/>
      <c r="L99" s="32"/>
    </row>
    <row r="100" spans="10:12" x14ac:dyDescent="0.25">
      <c r="J100">
        <v>30000</v>
      </c>
    </row>
    <row r="101" spans="10:12" x14ac:dyDescent="0.25">
      <c r="J101">
        <f>310*100</f>
        <v>31000</v>
      </c>
    </row>
    <row r="102" spans="10:12" x14ac:dyDescent="0.25">
      <c r="J102">
        <f>100*100</f>
        <v>10000</v>
      </c>
    </row>
    <row r="103" spans="10:12" x14ac:dyDescent="0.25">
      <c r="J103">
        <v>100</v>
      </c>
    </row>
    <row r="104" spans="10:12" x14ac:dyDescent="0.25">
      <c r="J104">
        <v>100</v>
      </c>
    </row>
    <row r="105" spans="10:12" x14ac:dyDescent="0.25">
      <c r="J105">
        <f>8*100</f>
        <v>800</v>
      </c>
    </row>
    <row r="106" spans="10:12" x14ac:dyDescent="0.25">
      <c r="J106">
        <f>15*100</f>
        <v>1500</v>
      </c>
    </row>
    <row r="107" spans="10:12" x14ac:dyDescent="0.25">
      <c r="J107">
        <f>25*100</f>
        <v>2500</v>
      </c>
    </row>
    <row r="108" spans="10:12" x14ac:dyDescent="0.25">
      <c r="J108">
        <v>200</v>
      </c>
    </row>
    <row r="109" spans="10:12" x14ac:dyDescent="0.25">
      <c r="J109">
        <v>400</v>
      </c>
    </row>
    <row r="110" spans="10:12" x14ac:dyDescent="0.25">
      <c r="J110">
        <v>100</v>
      </c>
    </row>
    <row r="111" spans="10:12" x14ac:dyDescent="0.25">
      <c r="J111">
        <v>100</v>
      </c>
    </row>
    <row r="112" spans="10:12" x14ac:dyDescent="0.25">
      <c r="J112">
        <v>300</v>
      </c>
    </row>
    <row r="113" spans="10:10" x14ac:dyDescent="0.25">
      <c r="J113">
        <v>400</v>
      </c>
    </row>
    <row r="114" spans="10:10" x14ac:dyDescent="0.25">
      <c r="J114">
        <v>100</v>
      </c>
    </row>
    <row r="115" spans="10:10" x14ac:dyDescent="0.25">
      <c r="J115">
        <v>300</v>
      </c>
    </row>
    <row r="116" spans="10:10" x14ac:dyDescent="0.25">
      <c r="J116">
        <v>100</v>
      </c>
    </row>
    <row r="117" spans="10:10" x14ac:dyDescent="0.25">
      <c r="J117">
        <v>100</v>
      </c>
    </row>
    <row r="118" spans="10:10" x14ac:dyDescent="0.25">
      <c r="J118">
        <v>500</v>
      </c>
    </row>
    <row r="119" spans="10:10" x14ac:dyDescent="0.25">
      <c r="J119">
        <v>100</v>
      </c>
    </row>
    <row r="120" spans="10:10" x14ac:dyDescent="0.25">
      <c r="J120">
        <v>100</v>
      </c>
    </row>
    <row r="121" spans="10:10" x14ac:dyDescent="0.25">
      <c r="J121">
        <v>100</v>
      </c>
    </row>
    <row r="122" spans="10:10" x14ac:dyDescent="0.25">
      <c r="J122">
        <v>100</v>
      </c>
    </row>
    <row r="123" spans="10:10" x14ac:dyDescent="0.25">
      <c r="J123">
        <v>300</v>
      </c>
    </row>
    <row r="124" spans="10:10" x14ac:dyDescent="0.25">
      <c r="J124">
        <v>100</v>
      </c>
    </row>
    <row r="125" spans="10:10" x14ac:dyDescent="0.25">
      <c r="J125">
        <v>700</v>
      </c>
    </row>
    <row r="126" spans="10:10" x14ac:dyDescent="0.25">
      <c r="J126">
        <v>100</v>
      </c>
    </row>
    <row r="127" spans="10:10" x14ac:dyDescent="0.25">
      <c r="J127">
        <v>100</v>
      </c>
    </row>
    <row r="128" spans="10:10" x14ac:dyDescent="0.25">
      <c r="J128">
        <v>500</v>
      </c>
    </row>
    <row r="129" spans="10:10" x14ac:dyDescent="0.25">
      <c r="J129">
        <v>500</v>
      </c>
    </row>
    <row r="130" spans="10:10" x14ac:dyDescent="0.25">
      <c r="J130">
        <v>100</v>
      </c>
    </row>
    <row r="131" spans="10:10" x14ac:dyDescent="0.25">
      <c r="J131">
        <v>300</v>
      </c>
    </row>
    <row r="132" spans="10:10" x14ac:dyDescent="0.25">
      <c r="J132">
        <v>250</v>
      </c>
    </row>
    <row r="133" spans="10:10" x14ac:dyDescent="0.25">
      <c r="J133">
        <v>200</v>
      </c>
    </row>
    <row r="134" spans="10:10" x14ac:dyDescent="0.25">
      <c r="J134">
        <v>100</v>
      </c>
    </row>
    <row r="135" spans="10:10" x14ac:dyDescent="0.25">
      <c r="J135">
        <v>400</v>
      </c>
    </row>
    <row r="136" spans="10:10" x14ac:dyDescent="0.25">
      <c r="J136">
        <v>100</v>
      </c>
    </row>
    <row r="137" spans="10:10" x14ac:dyDescent="0.25">
      <c r="J137">
        <v>100</v>
      </c>
    </row>
    <row r="138" spans="10:10" x14ac:dyDescent="0.25">
      <c r="J138">
        <v>200</v>
      </c>
    </row>
    <row r="139" spans="10:10" x14ac:dyDescent="0.25">
      <c r="J139">
        <v>800</v>
      </c>
    </row>
    <row r="140" spans="10:10" x14ac:dyDescent="0.25">
      <c r="J140">
        <v>200</v>
      </c>
    </row>
    <row r="141" spans="10:10" x14ac:dyDescent="0.25">
      <c r="J141">
        <v>500</v>
      </c>
    </row>
    <row r="142" spans="10:10" x14ac:dyDescent="0.25">
      <c r="J142">
        <v>100</v>
      </c>
    </row>
    <row r="143" spans="10:10" x14ac:dyDescent="0.25">
      <c r="J143">
        <v>200</v>
      </c>
    </row>
    <row r="144" spans="10:10" x14ac:dyDescent="0.25">
      <c r="J144">
        <v>100</v>
      </c>
    </row>
    <row r="145" spans="10:10" x14ac:dyDescent="0.25">
      <c r="J145">
        <v>100</v>
      </c>
    </row>
    <row r="146" spans="10:10" x14ac:dyDescent="0.25">
      <c r="J146">
        <v>300</v>
      </c>
    </row>
    <row r="147" spans="10:10" x14ac:dyDescent="0.25">
      <c r="J147">
        <v>100</v>
      </c>
    </row>
    <row r="148" spans="10:10" x14ac:dyDescent="0.25">
      <c r="J148">
        <v>100</v>
      </c>
    </row>
    <row r="149" spans="10:10" x14ac:dyDescent="0.25">
      <c r="J149">
        <v>100</v>
      </c>
    </row>
    <row r="150" spans="10:10" x14ac:dyDescent="0.25">
      <c r="J150">
        <v>300</v>
      </c>
    </row>
    <row r="151" spans="10:10" x14ac:dyDescent="0.25">
      <c r="J151">
        <v>200</v>
      </c>
    </row>
    <row r="152" spans="10:10" x14ac:dyDescent="0.25">
      <c r="J152">
        <v>500</v>
      </c>
    </row>
    <row r="153" spans="10:10" x14ac:dyDescent="0.25">
      <c r="J153">
        <v>100</v>
      </c>
    </row>
    <row r="154" spans="10:10" x14ac:dyDescent="0.25">
      <c r="J154">
        <v>900</v>
      </c>
    </row>
    <row r="155" spans="10:10" x14ac:dyDescent="0.25">
      <c r="J155">
        <v>100</v>
      </c>
    </row>
    <row r="156" spans="10:10" x14ac:dyDescent="0.25">
      <c r="J156">
        <v>200</v>
      </c>
    </row>
    <row r="157" spans="10:10" x14ac:dyDescent="0.25">
      <c r="J157">
        <v>100</v>
      </c>
    </row>
    <row r="158" spans="10:10" x14ac:dyDescent="0.25">
      <c r="J158">
        <v>400</v>
      </c>
    </row>
    <row r="159" spans="10:10" x14ac:dyDescent="0.25">
      <c r="J159">
        <v>200</v>
      </c>
    </row>
    <row r="160" spans="10:10" x14ac:dyDescent="0.25">
      <c r="J160">
        <v>100</v>
      </c>
    </row>
    <row r="161" spans="10:10" x14ac:dyDescent="0.25">
      <c r="J161">
        <v>100</v>
      </c>
    </row>
    <row r="162" spans="10:10" x14ac:dyDescent="0.25">
      <c r="J162">
        <v>100</v>
      </c>
    </row>
    <row r="163" spans="10:10" x14ac:dyDescent="0.25">
      <c r="J163">
        <v>100</v>
      </c>
    </row>
    <row r="164" spans="10:10" x14ac:dyDescent="0.25">
      <c r="J164">
        <v>100</v>
      </c>
    </row>
    <row r="165" spans="10:10" x14ac:dyDescent="0.25">
      <c r="J165">
        <v>100</v>
      </c>
    </row>
    <row r="166" spans="10:10" x14ac:dyDescent="0.25">
      <c r="J166">
        <v>100</v>
      </c>
    </row>
    <row r="167" spans="10:10" x14ac:dyDescent="0.25">
      <c r="J167">
        <v>300</v>
      </c>
    </row>
    <row r="168" spans="10:10" x14ac:dyDescent="0.25">
      <c r="J168">
        <v>100</v>
      </c>
    </row>
    <row r="169" spans="10:10" x14ac:dyDescent="0.25">
      <c r="J169">
        <v>100</v>
      </c>
    </row>
    <row r="170" spans="10:10" x14ac:dyDescent="0.25">
      <c r="J170">
        <v>100</v>
      </c>
    </row>
    <row r="171" spans="10:10" x14ac:dyDescent="0.25">
      <c r="J171">
        <v>300</v>
      </c>
    </row>
    <row r="172" spans="10:10" x14ac:dyDescent="0.25">
      <c r="J172">
        <v>100</v>
      </c>
    </row>
    <row r="173" spans="10:10" x14ac:dyDescent="0.25">
      <c r="J173">
        <v>200</v>
      </c>
    </row>
    <row r="174" spans="10:10" x14ac:dyDescent="0.25">
      <c r="J174">
        <v>100</v>
      </c>
    </row>
    <row r="175" spans="10:10" x14ac:dyDescent="0.25">
      <c r="J175">
        <v>1900</v>
      </c>
    </row>
    <row r="176" spans="10:10" x14ac:dyDescent="0.25">
      <c r="J176">
        <f>100*100</f>
        <v>10000</v>
      </c>
    </row>
    <row r="177" spans="10:10" x14ac:dyDescent="0.25">
      <c r="J177">
        <f>63*100</f>
        <v>6300</v>
      </c>
    </row>
    <row r="178" spans="10:10" x14ac:dyDescent="0.25">
      <c r="J178">
        <f>77*100</f>
        <v>7700</v>
      </c>
    </row>
    <row r="179" spans="10:10" x14ac:dyDescent="0.25">
      <c r="J179">
        <f>81*100</f>
        <v>8100</v>
      </c>
    </row>
    <row r="180" spans="10:10" x14ac:dyDescent="0.25">
      <c r="J180">
        <f>31*100</f>
        <v>3100</v>
      </c>
    </row>
    <row r="181" spans="10:10" x14ac:dyDescent="0.25">
      <c r="J181">
        <v>1000</v>
      </c>
    </row>
    <row r="182" spans="10:10" x14ac:dyDescent="0.25">
      <c r="J182">
        <v>100</v>
      </c>
    </row>
    <row r="183" spans="10:10" x14ac:dyDescent="0.25">
      <c r="J183">
        <f>307*100</f>
        <v>30700</v>
      </c>
    </row>
    <row r="184" spans="10:10" x14ac:dyDescent="0.25">
      <c r="J184">
        <f>97*100</f>
        <v>9700</v>
      </c>
    </row>
    <row r="185" spans="10:10" x14ac:dyDescent="0.25">
      <c r="J185">
        <v>100</v>
      </c>
    </row>
    <row r="186" spans="10:10" x14ac:dyDescent="0.25">
      <c r="J186">
        <v>100</v>
      </c>
    </row>
    <row r="187" spans="10:10" x14ac:dyDescent="0.25">
      <c r="J187">
        <f>100*8</f>
        <v>800</v>
      </c>
    </row>
    <row r="188" spans="10:10" x14ac:dyDescent="0.25">
      <c r="J188">
        <f>15*100</f>
        <v>1500</v>
      </c>
    </row>
    <row r="189" spans="10:10" x14ac:dyDescent="0.25">
      <c r="J189">
        <f>25*100</f>
        <v>2500</v>
      </c>
    </row>
    <row r="190" spans="10:10" x14ac:dyDescent="0.25">
      <c r="J190">
        <v>200</v>
      </c>
    </row>
    <row r="191" spans="10:10" x14ac:dyDescent="0.25">
      <c r="J191">
        <v>400</v>
      </c>
    </row>
    <row r="192" spans="10:10" x14ac:dyDescent="0.25">
      <c r="J192">
        <v>100</v>
      </c>
    </row>
    <row r="193" spans="10:10" x14ac:dyDescent="0.25">
      <c r="J193">
        <v>100</v>
      </c>
    </row>
    <row r="194" spans="10:10" x14ac:dyDescent="0.25">
      <c r="J194">
        <v>300</v>
      </c>
    </row>
    <row r="195" spans="10:10" x14ac:dyDescent="0.25">
      <c r="J195">
        <v>400</v>
      </c>
    </row>
    <row r="196" spans="10:10" x14ac:dyDescent="0.25">
      <c r="J196">
        <v>100</v>
      </c>
    </row>
    <row r="197" spans="10:10" x14ac:dyDescent="0.25">
      <c r="J197">
        <f>18*100</f>
        <v>1800</v>
      </c>
    </row>
    <row r="198" spans="10:10" x14ac:dyDescent="0.25">
      <c r="J198">
        <v>300</v>
      </c>
    </row>
    <row r="199" spans="10:10" x14ac:dyDescent="0.25">
      <c r="J199">
        <v>100</v>
      </c>
    </row>
    <row r="200" spans="10:10" x14ac:dyDescent="0.25">
      <c r="J200">
        <v>100</v>
      </c>
    </row>
    <row r="201" spans="10:10" x14ac:dyDescent="0.25">
      <c r="J201">
        <v>500</v>
      </c>
    </row>
    <row r="202" spans="10:10" x14ac:dyDescent="0.25">
      <c r="J202">
        <v>100</v>
      </c>
    </row>
    <row r="203" spans="10:10" x14ac:dyDescent="0.25">
      <c r="J203">
        <v>100</v>
      </c>
    </row>
    <row r="204" spans="10:10" x14ac:dyDescent="0.25">
      <c r="J204">
        <v>100</v>
      </c>
    </row>
    <row r="205" spans="10:10" x14ac:dyDescent="0.25">
      <c r="J205">
        <v>100</v>
      </c>
    </row>
    <row r="206" spans="10:10" x14ac:dyDescent="0.25">
      <c r="J206">
        <v>300</v>
      </c>
    </row>
    <row r="207" spans="10:10" x14ac:dyDescent="0.25">
      <c r="J207">
        <v>100</v>
      </c>
    </row>
    <row r="208" spans="10:10" x14ac:dyDescent="0.25">
      <c r="J208">
        <v>700</v>
      </c>
    </row>
    <row r="209" spans="10:10" x14ac:dyDescent="0.25">
      <c r="J209">
        <v>100</v>
      </c>
    </row>
    <row r="210" spans="10:10" x14ac:dyDescent="0.25">
      <c r="J210">
        <v>100</v>
      </c>
    </row>
    <row r="211" spans="10:10" x14ac:dyDescent="0.25">
      <c r="J211">
        <v>500</v>
      </c>
    </row>
    <row r="212" spans="10:10" x14ac:dyDescent="0.25">
      <c r="J212">
        <v>500</v>
      </c>
    </row>
    <row r="213" spans="10:10" x14ac:dyDescent="0.25">
      <c r="J213">
        <v>100</v>
      </c>
    </row>
    <row r="214" spans="10:10" x14ac:dyDescent="0.25">
      <c r="J214">
        <v>300</v>
      </c>
    </row>
    <row r="215" spans="10:10" x14ac:dyDescent="0.25">
      <c r="J215">
        <v>250</v>
      </c>
    </row>
    <row r="216" spans="10:10" x14ac:dyDescent="0.25">
      <c r="J216">
        <v>200</v>
      </c>
    </row>
    <row r="217" spans="10:10" x14ac:dyDescent="0.25">
      <c r="J217">
        <v>100</v>
      </c>
    </row>
    <row r="218" spans="10:10" x14ac:dyDescent="0.25">
      <c r="J218">
        <v>400</v>
      </c>
    </row>
    <row r="219" spans="10:10" x14ac:dyDescent="0.25">
      <c r="J219">
        <v>100</v>
      </c>
    </row>
    <row r="220" spans="10:10" x14ac:dyDescent="0.25">
      <c r="J220">
        <v>100</v>
      </c>
    </row>
    <row r="221" spans="10:10" x14ac:dyDescent="0.25">
      <c r="J221">
        <v>200</v>
      </c>
    </row>
    <row r="222" spans="10:10" x14ac:dyDescent="0.25">
      <c r="J222">
        <v>800</v>
      </c>
    </row>
    <row r="223" spans="10:10" x14ac:dyDescent="0.25">
      <c r="J223">
        <v>200</v>
      </c>
    </row>
    <row r="224" spans="10:10" x14ac:dyDescent="0.25">
      <c r="J224">
        <v>500</v>
      </c>
    </row>
    <row r="225" spans="10:10" x14ac:dyDescent="0.25">
      <c r="J225">
        <v>100</v>
      </c>
    </row>
    <row r="226" spans="10:10" x14ac:dyDescent="0.25">
      <c r="J226">
        <v>200</v>
      </c>
    </row>
    <row r="227" spans="10:10" x14ac:dyDescent="0.25">
      <c r="J227">
        <v>100</v>
      </c>
    </row>
    <row r="228" spans="10:10" x14ac:dyDescent="0.25">
      <c r="J228">
        <v>100</v>
      </c>
    </row>
    <row r="229" spans="10:10" x14ac:dyDescent="0.25">
      <c r="J229">
        <v>300</v>
      </c>
    </row>
    <row r="230" spans="10:10" x14ac:dyDescent="0.25">
      <c r="J230">
        <v>100</v>
      </c>
    </row>
    <row r="231" spans="10:10" x14ac:dyDescent="0.25">
      <c r="J231">
        <v>100</v>
      </c>
    </row>
    <row r="232" spans="10:10" x14ac:dyDescent="0.25">
      <c r="J232">
        <v>100</v>
      </c>
    </row>
    <row r="233" spans="10:10" x14ac:dyDescent="0.25">
      <c r="J233">
        <v>300</v>
      </c>
    </row>
    <row r="234" spans="10:10" x14ac:dyDescent="0.25">
      <c r="J234">
        <v>200</v>
      </c>
    </row>
    <row r="235" spans="10:10" x14ac:dyDescent="0.25">
      <c r="J235">
        <v>500</v>
      </c>
    </row>
    <row r="236" spans="10:10" x14ac:dyDescent="0.25">
      <c r="J236">
        <v>100</v>
      </c>
    </row>
    <row r="237" spans="10:10" x14ac:dyDescent="0.25">
      <c r="J237">
        <v>900</v>
      </c>
    </row>
    <row r="238" spans="10:10" x14ac:dyDescent="0.25">
      <c r="J238">
        <v>100</v>
      </c>
    </row>
    <row r="239" spans="10:10" x14ac:dyDescent="0.25">
      <c r="J239">
        <v>200</v>
      </c>
    </row>
    <row r="240" spans="10:10" x14ac:dyDescent="0.25">
      <c r="J240">
        <v>100</v>
      </c>
    </row>
    <row r="241" spans="10:10" x14ac:dyDescent="0.25">
      <c r="J241">
        <v>400</v>
      </c>
    </row>
    <row r="242" spans="10:10" x14ac:dyDescent="0.25">
      <c r="J242">
        <v>200</v>
      </c>
    </row>
    <row r="243" spans="10:10" x14ac:dyDescent="0.25">
      <c r="J243">
        <v>100</v>
      </c>
    </row>
    <row r="244" spans="10:10" x14ac:dyDescent="0.25">
      <c r="J244">
        <v>100</v>
      </c>
    </row>
    <row r="245" spans="10:10" x14ac:dyDescent="0.25">
      <c r="J245">
        <v>100</v>
      </c>
    </row>
    <row r="246" spans="10:10" x14ac:dyDescent="0.25">
      <c r="J246">
        <v>100</v>
      </c>
    </row>
    <row r="247" spans="10:10" x14ac:dyDescent="0.25">
      <c r="J247">
        <v>100</v>
      </c>
    </row>
    <row r="248" spans="10:10" x14ac:dyDescent="0.25">
      <c r="J248">
        <v>100</v>
      </c>
    </row>
    <row r="249" spans="10:10" x14ac:dyDescent="0.25">
      <c r="J249">
        <v>100</v>
      </c>
    </row>
    <row r="250" spans="10:10" x14ac:dyDescent="0.25">
      <c r="J250">
        <v>300</v>
      </c>
    </row>
    <row r="251" spans="10:10" x14ac:dyDescent="0.25">
      <c r="J251">
        <v>100</v>
      </c>
    </row>
    <row r="252" spans="10:10" x14ac:dyDescent="0.25">
      <c r="J252">
        <v>100</v>
      </c>
    </row>
    <row r="253" spans="10:10" x14ac:dyDescent="0.25">
      <c r="J253">
        <v>100</v>
      </c>
    </row>
    <row r="254" spans="10:10" x14ac:dyDescent="0.25">
      <c r="J254">
        <v>300</v>
      </c>
    </row>
    <row r="255" spans="10:10" x14ac:dyDescent="0.25">
      <c r="J255">
        <v>100</v>
      </c>
    </row>
    <row r="256" spans="10:10" x14ac:dyDescent="0.25">
      <c r="J256">
        <v>200</v>
      </c>
    </row>
    <row r="257" spans="10:10" x14ac:dyDescent="0.25">
      <c r="J257">
        <v>100</v>
      </c>
    </row>
    <row r="258" spans="10:10" x14ac:dyDescent="0.25">
      <c r="J258">
        <v>1900</v>
      </c>
    </row>
    <row r="259" spans="10:10" x14ac:dyDescent="0.25">
      <c r="J259">
        <f>100*100</f>
        <v>10000</v>
      </c>
    </row>
    <row r="260" spans="10:10" x14ac:dyDescent="0.25">
      <c r="J260">
        <f>63*100</f>
        <v>6300</v>
      </c>
    </row>
    <row r="261" spans="10:10" x14ac:dyDescent="0.25">
      <c r="J261">
        <f>77*100</f>
        <v>7700</v>
      </c>
    </row>
    <row r="262" spans="10:10" x14ac:dyDescent="0.25">
      <c r="J262">
        <f>80*100</f>
        <v>8000</v>
      </c>
    </row>
    <row r="263" spans="10:10" x14ac:dyDescent="0.25">
      <c r="J263">
        <f>31*100</f>
        <v>3100</v>
      </c>
    </row>
    <row r="264" spans="10:10" x14ac:dyDescent="0.25">
      <c r="J264">
        <v>1000</v>
      </c>
    </row>
    <row r="265" spans="10:10" x14ac:dyDescent="0.25">
      <c r="J265">
        <v>100</v>
      </c>
    </row>
    <row r="266" spans="10:10" x14ac:dyDescent="0.25">
      <c r="J266">
        <f>306*100</f>
        <v>30600</v>
      </c>
    </row>
    <row r="267" spans="10:10" x14ac:dyDescent="0.25">
      <c r="J267">
        <v>100</v>
      </c>
    </row>
    <row r="268" spans="10:10" x14ac:dyDescent="0.25">
      <c r="J268">
        <v>100</v>
      </c>
    </row>
    <row r="269" spans="10:10" x14ac:dyDescent="0.25">
      <c r="J269">
        <f>8*100</f>
        <v>800</v>
      </c>
    </row>
    <row r="270" spans="10:10" x14ac:dyDescent="0.25">
      <c r="J270">
        <f>15*100</f>
        <v>1500</v>
      </c>
    </row>
    <row r="271" spans="10:10" x14ac:dyDescent="0.25">
      <c r="J271">
        <f>25*100</f>
        <v>2500</v>
      </c>
    </row>
    <row r="272" spans="10:10" x14ac:dyDescent="0.25">
      <c r="J272">
        <v>200</v>
      </c>
    </row>
    <row r="273" spans="10:10" x14ac:dyDescent="0.25">
      <c r="J273">
        <v>400</v>
      </c>
    </row>
    <row r="274" spans="10:10" x14ac:dyDescent="0.25">
      <c r="J274">
        <v>100</v>
      </c>
    </row>
    <row r="275" spans="10:10" x14ac:dyDescent="0.25">
      <c r="J275">
        <v>100</v>
      </c>
    </row>
    <row r="276" spans="10:10" x14ac:dyDescent="0.25">
      <c r="J276">
        <v>300</v>
      </c>
    </row>
    <row r="277" spans="10:10" x14ac:dyDescent="0.25">
      <c r="J277">
        <v>400</v>
      </c>
    </row>
    <row r="278" spans="10:10" x14ac:dyDescent="0.25">
      <c r="J278">
        <v>100</v>
      </c>
    </row>
    <row r="279" spans="10:10" x14ac:dyDescent="0.25">
      <c r="J279">
        <f>18*100</f>
        <v>1800</v>
      </c>
    </row>
    <row r="280" spans="10:10" x14ac:dyDescent="0.25">
      <c r="J280">
        <v>300</v>
      </c>
    </row>
    <row r="281" spans="10:10" x14ac:dyDescent="0.25">
      <c r="J281">
        <v>100</v>
      </c>
    </row>
    <row r="282" spans="10:10" x14ac:dyDescent="0.25">
      <c r="J282">
        <v>100</v>
      </c>
    </row>
    <row r="283" spans="10:10" x14ac:dyDescent="0.25">
      <c r="J283">
        <v>500</v>
      </c>
    </row>
    <row r="284" spans="10:10" x14ac:dyDescent="0.25">
      <c r="J284">
        <v>100</v>
      </c>
    </row>
    <row r="285" spans="10:10" x14ac:dyDescent="0.25">
      <c r="J285">
        <v>100</v>
      </c>
    </row>
    <row r="286" spans="10:10" x14ac:dyDescent="0.25">
      <c r="J286">
        <v>100</v>
      </c>
    </row>
    <row r="287" spans="10:10" x14ac:dyDescent="0.25">
      <c r="J287">
        <v>100</v>
      </c>
    </row>
    <row r="288" spans="10:10" x14ac:dyDescent="0.25">
      <c r="J288">
        <v>300</v>
      </c>
    </row>
    <row r="289" spans="10:10" x14ac:dyDescent="0.25">
      <c r="J289">
        <v>100</v>
      </c>
    </row>
    <row r="290" spans="10:10" x14ac:dyDescent="0.25">
      <c r="J290">
        <f>100*7</f>
        <v>700</v>
      </c>
    </row>
    <row r="291" spans="10:10" x14ac:dyDescent="0.25">
      <c r="J291">
        <v>100</v>
      </c>
    </row>
    <row r="292" spans="10:10" x14ac:dyDescent="0.25">
      <c r="J292">
        <v>100</v>
      </c>
    </row>
    <row r="293" spans="10:10" x14ac:dyDescent="0.25">
      <c r="J293">
        <v>500</v>
      </c>
    </row>
    <row r="294" spans="10:10" x14ac:dyDescent="0.25">
      <c r="J294">
        <v>500</v>
      </c>
    </row>
    <row r="295" spans="10:10" x14ac:dyDescent="0.25">
      <c r="J295">
        <v>100</v>
      </c>
    </row>
    <row r="296" spans="10:10" x14ac:dyDescent="0.25">
      <c r="J296">
        <v>300</v>
      </c>
    </row>
    <row r="297" spans="10:10" x14ac:dyDescent="0.25">
      <c r="J297">
        <v>250</v>
      </c>
    </row>
    <row r="298" spans="10:10" x14ac:dyDescent="0.25">
      <c r="J298">
        <v>200</v>
      </c>
    </row>
    <row r="299" spans="10:10" x14ac:dyDescent="0.25">
      <c r="J299">
        <v>100</v>
      </c>
    </row>
    <row r="300" spans="10:10" x14ac:dyDescent="0.25">
      <c r="J300">
        <v>400</v>
      </c>
    </row>
    <row r="301" spans="10:10" x14ac:dyDescent="0.25">
      <c r="J301">
        <v>100</v>
      </c>
    </row>
    <row r="302" spans="10:10" x14ac:dyDescent="0.25">
      <c r="J302">
        <v>100</v>
      </c>
    </row>
    <row r="303" spans="10:10" x14ac:dyDescent="0.25">
      <c r="J303">
        <v>200</v>
      </c>
    </row>
    <row r="304" spans="10:10" x14ac:dyDescent="0.25">
      <c r="J304">
        <v>800</v>
      </c>
    </row>
    <row r="305" spans="10:10" x14ac:dyDescent="0.25">
      <c r="J305">
        <v>200</v>
      </c>
    </row>
    <row r="306" spans="10:10" x14ac:dyDescent="0.25">
      <c r="J306">
        <v>500</v>
      </c>
    </row>
    <row r="307" spans="10:10" x14ac:dyDescent="0.25">
      <c r="J307">
        <v>100</v>
      </c>
    </row>
    <row r="308" spans="10:10" x14ac:dyDescent="0.25">
      <c r="J308">
        <v>200</v>
      </c>
    </row>
    <row r="309" spans="10:10" x14ac:dyDescent="0.25">
      <c r="J309">
        <v>100</v>
      </c>
    </row>
    <row r="310" spans="10:10" x14ac:dyDescent="0.25">
      <c r="J310">
        <v>100</v>
      </c>
    </row>
    <row r="311" spans="10:10" x14ac:dyDescent="0.25">
      <c r="J311">
        <v>300</v>
      </c>
    </row>
    <row r="312" spans="10:10" x14ac:dyDescent="0.25">
      <c r="J312">
        <v>100</v>
      </c>
    </row>
    <row r="313" spans="10:10" x14ac:dyDescent="0.25">
      <c r="J313">
        <v>100</v>
      </c>
    </row>
    <row r="314" spans="10:10" x14ac:dyDescent="0.25">
      <c r="J314">
        <v>100</v>
      </c>
    </row>
    <row r="315" spans="10:10" x14ac:dyDescent="0.25">
      <c r="J315">
        <v>300</v>
      </c>
    </row>
    <row r="316" spans="10:10" x14ac:dyDescent="0.25">
      <c r="J316">
        <v>200</v>
      </c>
    </row>
    <row r="317" spans="10:10" x14ac:dyDescent="0.25">
      <c r="J317">
        <v>500</v>
      </c>
    </row>
    <row r="318" spans="10:10" x14ac:dyDescent="0.25">
      <c r="J318">
        <v>100</v>
      </c>
    </row>
    <row r="319" spans="10:10" x14ac:dyDescent="0.25">
      <c r="J319">
        <v>900</v>
      </c>
    </row>
    <row r="320" spans="10:10" x14ac:dyDescent="0.25">
      <c r="J320">
        <v>100</v>
      </c>
    </row>
    <row r="321" spans="10:10" x14ac:dyDescent="0.25">
      <c r="J321">
        <v>200</v>
      </c>
    </row>
    <row r="322" spans="10:10" x14ac:dyDescent="0.25">
      <c r="J322">
        <v>100</v>
      </c>
    </row>
    <row r="323" spans="10:10" x14ac:dyDescent="0.25">
      <c r="J323">
        <v>400</v>
      </c>
    </row>
    <row r="324" spans="10:10" x14ac:dyDescent="0.25">
      <c r="J324">
        <v>200</v>
      </c>
    </row>
    <row r="325" spans="10:10" x14ac:dyDescent="0.25">
      <c r="J325">
        <v>100</v>
      </c>
    </row>
    <row r="326" spans="10:10" x14ac:dyDescent="0.25">
      <c r="J326">
        <v>100</v>
      </c>
    </row>
    <row r="327" spans="10:10" x14ac:dyDescent="0.25">
      <c r="J327">
        <v>100</v>
      </c>
    </row>
    <row r="328" spans="10:10" x14ac:dyDescent="0.25">
      <c r="J328">
        <v>100</v>
      </c>
    </row>
    <row r="329" spans="10:10" x14ac:dyDescent="0.25">
      <c r="J329">
        <v>100</v>
      </c>
    </row>
    <row r="330" spans="10:10" x14ac:dyDescent="0.25">
      <c r="J330">
        <v>100</v>
      </c>
    </row>
    <row r="331" spans="10:10" x14ac:dyDescent="0.25">
      <c r="J331">
        <v>100</v>
      </c>
    </row>
    <row r="332" spans="10:10" x14ac:dyDescent="0.25">
      <c r="J332">
        <v>300</v>
      </c>
    </row>
    <row r="333" spans="10:10" x14ac:dyDescent="0.25">
      <c r="J333">
        <v>100</v>
      </c>
    </row>
    <row r="334" spans="10:10" x14ac:dyDescent="0.25">
      <c r="J334">
        <v>100</v>
      </c>
    </row>
    <row r="335" spans="10:10" x14ac:dyDescent="0.25">
      <c r="J335">
        <v>100</v>
      </c>
    </row>
    <row r="336" spans="10:10" x14ac:dyDescent="0.25">
      <c r="J336">
        <v>300</v>
      </c>
    </row>
    <row r="337" spans="10:10" x14ac:dyDescent="0.25">
      <c r="J337">
        <v>100</v>
      </c>
    </row>
    <row r="338" spans="10:10" x14ac:dyDescent="0.25">
      <c r="J338">
        <v>200</v>
      </c>
    </row>
    <row r="339" spans="10:10" x14ac:dyDescent="0.25">
      <c r="J339">
        <v>100</v>
      </c>
    </row>
    <row r="340" spans="10:10" x14ac:dyDescent="0.25">
      <c r="J340">
        <v>1900</v>
      </c>
    </row>
    <row r="341" spans="10:10" x14ac:dyDescent="0.25">
      <c r="J341">
        <f>100*100</f>
        <v>10000</v>
      </c>
    </row>
    <row r="342" spans="10:10" x14ac:dyDescent="0.25">
      <c r="J342">
        <f>63*100</f>
        <v>6300</v>
      </c>
    </row>
    <row r="343" spans="10:10" x14ac:dyDescent="0.25">
      <c r="J343">
        <f>77*100</f>
        <v>7700</v>
      </c>
    </row>
    <row r="344" spans="10:10" x14ac:dyDescent="0.25">
      <c r="J344">
        <f>80*100</f>
        <v>8000</v>
      </c>
    </row>
    <row r="345" spans="10:10" x14ac:dyDescent="0.25">
      <c r="J345">
        <f>31*100</f>
        <v>3100</v>
      </c>
    </row>
    <row r="346" spans="10:10" x14ac:dyDescent="0.25">
      <c r="J346">
        <v>1000</v>
      </c>
    </row>
    <row r="347" spans="10:10" x14ac:dyDescent="0.25">
      <c r="J347">
        <v>100</v>
      </c>
    </row>
    <row r="348" spans="10:10" x14ac:dyDescent="0.25">
      <c r="J348">
        <f>308*100</f>
        <v>30800</v>
      </c>
    </row>
    <row r="349" spans="10:10" x14ac:dyDescent="0.25">
      <c r="J349">
        <f>97*100</f>
        <v>9700</v>
      </c>
    </row>
    <row r="350" spans="10:10" x14ac:dyDescent="0.25">
      <c r="J350">
        <v>100</v>
      </c>
    </row>
    <row r="351" spans="10:10" x14ac:dyDescent="0.25">
      <c r="J351">
        <v>100</v>
      </c>
    </row>
    <row r="352" spans="10:10" x14ac:dyDescent="0.25">
      <c r="J352">
        <v>800</v>
      </c>
    </row>
    <row r="353" spans="10:10" x14ac:dyDescent="0.25">
      <c r="J353">
        <f>15*100</f>
        <v>1500</v>
      </c>
    </row>
    <row r="354" spans="10:10" x14ac:dyDescent="0.25">
      <c r="J354">
        <f>25*100</f>
        <v>2500</v>
      </c>
    </row>
    <row r="355" spans="10:10" x14ac:dyDescent="0.25">
      <c r="J355">
        <v>200</v>
      </c>
    </row>
    <row r="356" spans="10:10" x14ac:dyDescent="0.25">
      <c r="J356">
        <v>400</v>
      </c>
    </row>
    <row r="357" spans="10:10" x14ac:dyDescent="0.25">
      <c r="J357">
        <v>100</v>
      </c>
    </row>
    <row r="358" spans="10:10" x14ac:dyDescent="0.25">
      <c r="J358">
        <v>100</v>
      </c>
    </row>
    <row r="359" spans="10:10" x14ac:dyDescent="0.25">
      <c r="J359">
        <v>300</v>
      </c>
    </row>
    <row r="360" spans="10:10" x14ac:dyDescent="0.25">
      <c r="J360">
        <v>400</v>
      </c>
    </row>
    <row r="361" spans="10:10" x14ac:dyDescent="0.25">
      <c r="J361">
        <v>100</v>
      </c>
    </row>
    <row r="362" spans="10:10" x14ac:dyDescent="0.25">
      <c r="J362">
        <f>18*100</f>
        <v>1800</v>
      </c>
    </row>
    <row r="363" spans="10:10" x14ac:dyDescent="0.25">
      <c r="J363">
        <v>300</v>
      </c>
    </row>
    <row r="364" spans="10:10" x14ac:dyDescent="0.25">
      <c r="J364">
        <v>100</v>
      </c>
    </row>
    <row r="365" spans="10:10" x14ac:dyDescent="0.25">
      <c r="J365">
        <v>100</v>
      </c>
    </row>
    <row r="366" spans="10:10" x14ac:dyDescent="0.25">
      <c r="J366">
        <v>500</v>
      </c>
    </row>
    <row r="367" spans="10:10" x14ac:dyDescent="0.25">
      <c r="J367">
        <v>100</v>
      </c>
    </row>
    <row r="368" spans="10:10" x14ac:dyDescent="0.25">
      <c r="J368">
        <v>100</v>
      </c>
    </row>
    <row r="369" spans="10:10" x14ac:dyDescent="0.25">
      <c r="J369">
        <v>100</v>
      </c>
    </row>
    <row r="370" spans="10:10" x14ac:dyDescent="0.25">
      <c r="J370">
        <v>100</v>
      </c>
    </row>
    <row r="371" spans="10:10" x14ac:dyDescent="0.25">
      <c r="J371">
        <f>10*100</f>
        <v>1000</v>
      </c>
    </row>
    <row r="372" spans="10:10" x14ac:dyDescent="0.25">
      <c r="J372">
        <v>300</v>
      </c>
    </row>
    <row r="373" spans="10:10" x14ac:dyDescent="0.25">
      <c r="J373">
        <v>100</v>
      </c>
    </row>
    <row r="374" spans="10:10" x14ac:dyDescent="0.25">
      <c r="J374">
        <v>700</v>
      </c>
    </row>
    <row r="375" spans="10:10" x14ac:dyDescent="0.25">
      <c r="J375">
        <v>100</v>
      </c>
    </row>
    <row r="376" spans="10:10" x14ac:dyDescent="0.25">
      <c r="J376">
        <v>100</v>
      </c>
    </row>
    <row r="377" spans="10:10" x14ac:dyDescent="0.25">
      <c r="J377">
        <v>500</v>
      </c>
    </row>
    <row r="378" spans="10:10" x14ac:dyDescent="0.25">
      <c r="J378">
        <v>500</v>
      </c>
    </row>
    <row r="379" spans="10:10" x14ac:dyDescent="0.25">
      <c r="J379">
        <v>100</v>
      </c>
    </row>
    <row r="380" spans="10:10" x14ac:dyDescent="0.25">
      <c r="J380">
        <v>300</v>
      </c>
    </row>
    <row r="381" spans="10:10" x14ac:dyDescent="0.25">
      <c r="J381">
        <v>250</v>
      </c>
    </row>
    <row r="382" spans="10:10" x14ac:dyDescent="0.25">
      <c r="J382">
        <v>200</v>
      </c>
    </row>
    <row r="383" spans="10:10" x14ac:dyDescent="0.25">
      <c r="J383">
        <v>100</v>
      </c>
    </row>
    <row r="384" spans="10:10" x14ac:dyDescent="0.25">
      <c r="J384">
        <v>400</v>
      </c>
    </row>
    <row r="385" spans="10:10" x14ac:dyDescent="0.25">
      <c r="J385">
        <v>100</v>
      </c>
    </row>
    <row r="386" spans="10:10" x14ac:dyDescent="0.25">
      <c r="J386">
        <v>100</v>
      </c>
    </row>
    <row r="387" spans="10:10" x14ac:dyDescent="0.25">
      <c r="J387">
        <v>200</v>
      </c>
    </row>
    <row r="388" spans="10:10" x14ac:dyDescent="0.25">
      <c r="J388">
        <v>800</v>
      </c>
    </row>
    <row r="389" spans="10:10" x14ac:dyDescent="0.25">
      <c r="J389">
        <v>200</v>
      </c>
    </row>
    <row r="390" spans="10:10" x14ac:dyDescent="0.25">
      <c r="J390">
        <f>5*100</f>
        <v>500</v>
      </c>
    </row>
    <row r="391" spans="10:10" x14ac:dyDescent="0.25">
      <c r="J391">
        <v>100</v>
      </c>
    </row>
    <row r="392" spans="10:10" x14ac:dyDescent="0.25">
      <c r="J392">
        <v>200</v>
      </c>
    </row>
    <row r="393" spans="10:10" x14ac:dyDescent="0.25">
      <c r="J393">
        <v>100</v>
      </c>
    </row>
    <row r="394" spans="10:10" x14ac:dyDescent="0.25">
      <c r="J394">
        <v>100</v>
      </c>
    </row>
    <row r="395" spans="10:10" x14ac:dyDescent="0.25">
      <c r="J395">
        <v>300</v>
      </c>
    </row>
    <row r="396" spans="10:10" x14ac:dyDescent="0.25">
      <c r="J396">
        <v>100</v>
      </c>
    </row>
    <row r="397" spans="10:10" x14ac:dyDescent="0.25">
      <c r="J397">
        <v>100</v>
      </c>
    </row>
    <row r="398" spans="10:10" x14ac:dyDescent="0.25">
      <c r="J398">
        <v>100</v>
      </c>
    </row>
    <row r="399" spans="10:10" x14ac:dyDescent="0.25">
      <c r="J399">
        <v>300</v>
      </c>
    </row>
    <row r="400" spans="10:10" x14ac:dyDescent="0.25">
      <c r="J400">
        <v>200</v>
      </c>
    </row>
    <row r="401" spans="10:10" x14ac:dyDescent="0.25">
      <c r="J401">
        <v>500</v>
      </c>
    </row>
    <row r="402" spans="10:10" x14ac:dyDescent="0.25">
      <c r="J402">
        <v>100</v>
      </c>
    </row>
    <row r="403" spans="10:10" x14ac:dyDescent="0.25">
      <c r="J403">
        <v>900</v>
      </c>
    </row>
    <row r="404" spans="10:10" x14ac:dyDescent="0.25">
      <c r="J404">
        <v>100</v>
      </c>
    </row>
    <row r="405" spans="10:10" x14ac:dyDescent="0.25">
      <c r="J405">
        <v>200</v>
      </c>
    </row>
    <row r="406" spans="10:10" x14ac:dyDescent="0.25">
      <c r="J406">
        <v>100</v>
      </c>
    </row>
    <row r="407" spans="10:10" x14ac:dyDescent="0.25">
      <c r="J407">
        <v>400</v>
      </c>
    </row>
    <row r="408" spans="10:10" x14ac:dyDescent="0.25">
      <c r="J408">
        <v>200</v>
      </c>
    </row>
    <row r="409" spans="10:10" x14ac:dyDescent="0.25">
      <c r="J409">
        <v>100</v>
      </c>
    </row>
    <row r="410" spans="10:10" x14ac:dyDescent="0.25">
      <c r="J410">
        <v>100</v>
      </c>
    </row>
    <row r="411" spans="10:10" x14ac:dyDescent="0.25">
      <c r="J411">
        <v>100</v>
      </c>
    </row>
    <row r="412" spans="10:10" x14ac:dyDescent="0.25">
      <c r="J412">
        <v>100</v>
      </c>
    </row>
    <row r="413" spans="10:10" x14ac:dyDescent="0.25">
      <c r="J413">
        <v>100</v>
      </c>
    </row>
    <row r="414" spans="10:10" x14ac:dyDescent="0.25">
      <c r="J414">
        <v>100</v>
      </c>
    </row>
    <row r="415" spans="10:10" x14ac:dyDescent="0.25">
      <c r="J415">
        <v>100</v>
      </c>
    </row>
    <row r="416" spans="10:10" x14ac:dyDescent="0.25">
      <c r="J416">
        <v>300</v>
      </c>
    </row>
    <row r="417" spans="9:10" x14ac:dyDescent="0.25">
      <c r="J417">
        <v>100</v>
      </c>
    </row>
    <row r="418" spans="9:10" x14ac:dyDescent="0.25">
      <c r="J418">
        <v>100</v>
      </c>
    </row>
    <row r="419" spans="9:10" x14ac:dyDescent="0.25">
      <c r="J419">
        <v>100</v>
      </c>
    </row>
    <row r="420" spans="9:10" x14ac:dyDescent="0.25">
      <c r="J420">
        <v>300</v>
      </c>
    </row>
    <row r="421" spans="9:10" x14ac:dyDescent="0.25">
      <c r="J421">
        <v>100</v>
      </c>
    </row>
    <row r="422" spans="9:10" x14ac:dyDescent="0.25">
      <c r="J422">
        <v>200</v>
      </c>
    </row>
    <row r="423" spans="9:10" x14ac:dyDescent="0.25">
      <c r="J423">
        <v>100</v>
      </c>
    </row>
    <row r="424" spans="9:10" x14ac:dyDescent="0.25">
      <c r="I424" t="s">
        <v>103</v>
      </c>
      <c r="J424">
        <v>1900</v>
      </c>
    </row>
    <row r="425" spans="9:10" x14ac:dyDescent="0.25">
      <c r="J425">
        <f>100*100</f>
        <v>10000</v>
      </c>
    </row>
    <row r="426" spans="9:10" x14ac:dyDescent="0.25">
      <c r="J426">
        <f>64*100</f>
        <v>6400</v>
      </c>
    </row>
    <row r="427" spans="9:10" x14ac:dyDescent="0.25">
      <c r="J427">
        <f>77*100</f>
        <v>7700</v>
      </c>
    </row>
    <row r="428" spans="9:10" x14ac:dyDescent="0.25">
      <c r="I428" t="s">
        <v>104</v>
      </c>
      <c r="J428">
        <f>80*100</f>
        <v>8000</v>
      </c>
    </row>
    <row r="429" spans="9:10" x14ac:dyDescent="0.25">
      <c r="J429">
        <f>31*100</f>
        <v>3100</v>
      </c>
    </row>
    <row r="430" spans="9:10" x14ac:dyDescent="0.25">
      <c r="I430" t="s">
        <v>106</v>
      </c>
      <c r="J430">
        <v>1000</v>
      </c>
    </row>
    <row r="431" spans="9:10" x14ac:dyDescent="0.25">
      <c r="J431">
        <v>100</v>
      </c>
    </row>
    <row r="432" spans="9:10" x14ac:dyDescent="0.25">
      <c r="J432">
        <v>100</v>
      </c>
    </row>
    <row r="433" spans="10:10" x14ac:dyDescent="0.25">
      <c r="J433">
        <v>100</v>
      </c>
    </row>
    <row r="434" spans="10:10" x14ac:dyDescent="0.25">
      <c r="J434">
        <v>100</v>
      </c>
    </row>
    <row r="435" spans="10:10" x14ac:dyDescent="0.25">
      <c r="J435">
        <v>100</v>
      </c>
    </row>
    <row r="436" spans="10:10" x14ac:dyDescent="0.25">
      <c r="J436">
        <v>100</v>
      </c>
    </row>
    <row r="437" spans="10:10" x14ac:dyDescent="0.25">
      <c r="J437">
        <v>100</v>
      </c>
    </row>
    <row r="438" spans="10:10" x14ac:dyDescent="0.25">
      <c r="J438">
        <v>100</v>
      </c>
    </row>
    <row r="439" spans="10:10" x14ac:dyDescent="0.25">
      <c r="J439">
        <v>100</v>
      </c>
    </row>
    <row r="440" spans="10:10" x14ac:dyDescent="0.25">
      <c r="J440">
        <v>100</v>
      </c>
    </row>
    <row r="441" spans="10:10" x14ac:dyDescent="0.25">
      <c r="J441">
        <v>100</v>
      </c>
    </row>
    <row r="442" spans="10:10" x14ac:dyDescent="0.25">
      <c r="J442">
        <v>100</v>
      </c>
    </row>
    <row r="443" spans="10:10" x14ac:dyDescent="0.25">
      <c r="J443">
        <v>100</v>
      </c>
    </row>
    <row r="444" spans="10:10" x14ac:dyDescent="0.25">
      <c r="J444">
        <v>100</v>
      </c>
    </row>
    <row r="445" spans="10:10" x14ac:dyDescent="0.25">
      <c r="J445">
        <v>100</v>
      </c>
    </row>
    <row r="446" spans="10:10" x14ac:dyDescent="0.25">
      <c r="J446">
        <v>100</v>
      </c>
    </row>
    <row r="447" spans="10:10" x14ac:dyDescent="0.25">
      <c r="J447">
        <v>100</v>
      </c>
    </row>
    <row r="448" spans="10:10" x14ac:dyDescent="0.25">
      <c r="J448">
        <v>100</v>
      </c>
    </row>
    <row r="449" spans="10:10" x14ac:dyDescent="0.25">
      <c r="J449">
        <v>100</v>
      </c>
    </row>
    <row r="450" spans="10:10" x14ac:dyDescent="0.25">
      <c r="J450">
        <v>100</v>
      </c>
    </row>
    <row r="451" spans="10:10" x14ac:dyDescent="0.25">
      <c r="J451">
        <v>100</v>
      </c>
    </row>
    <row r="452" spans="10:10" x14ac:dyDescent="0.25">
      <c r="J452">
        <v>100</v>
      </c>
    </row>
    <row r="453" spans="10:10" x14ac:dyDescent="0.25">
      <c r="J453">
        <v>100</v>
      </c>
    </row>
    <row r="454" spans="10:10" x14ac:dyDescent="0.25">
      <c r="J454">
        <v>100</v>
      </c>
    </row>
    <row r="455" spans="10:10" x14ac:dyDescent="0.25">
      <c r="J455">
        <v>100</v>
      </c>
    </row>
    <row r="456" spans="10:10" x14ac:dyDescent="0.25">
      <c r="J456">
        <v>100</v>
      </c>
    </row>
    <row r="457" spans="10:10" x14ac:dyDescent="0.25">
      <c r="J457">
        <v>100</v>
      </c>
    </row>
    <row r="458" spans="10:10" x14ac:dyDescent="0.25">
      <c r="J458">
        <v>100</v>
      </c>
    </row>
    <row r="459" spans="10:10" x14ac:dyDescent="0.25">
      <c r="J459">
        <v>100</v>
      </c>
    </row>
    <row r="460" spans="10:10" x14ac:dyDescent="0.25">
      <c r="J460">
        <v>100</v>
      </c>
    </row>
    <row r="461" spans="10:10" x14ac:dyDescent="0.25">
      <c r="J461">
        <v>100</v>
      </c>
    </row>
    <row r="462" spans="10:10" x14ac:dyDescent="0.25">
      <c r="J462">
        <v>100</v>
      </c>
    </row>
    <row r="463" spans="10:10" x14ac:dyDescent="0.25">
      <c r="J463">
        <v>100</v>
      </c>
    </row>
    <row r="464" spans="10:10" x14ac:dyDescent="0.25">
      <c r="J464">
        <v>100</v>
      </c>
    </row>
    <row r="465" spans="10:10" x14ac:dyDescent="0.25">
      <c r="J465">
        <v>100</v>
      </c>
    </row>
    <row r="466" spans="10:10" x14ac:dyDescent="0.25">
      <c r="J466">
        <v>100</v>
      </c>
    </row>
    <row r="467" spans="10:10" x14ac:dyDescent="0.25">
      <c r="J467">
        <v>100</v>
      </c>
    </row>
    <row r="468" spans="10:10" x14ac:dyDescent="0.25">
      <c r="J468">
        <v>100</v>
      </c>
    </row>
    <row r="469" spans="10:10" x14ac:dyDescent="0.25">
      <c r="J469">
        <v>100</v>
      </c>
    </row>
    <row r="470" spans="10:10" x14ac:dyDescent="0.25">
      <c r="J470">
        <v>100</v>
      </c>
    </row>
    <row r="471" spans="10:10" x14ac:dyDescent="0.25">
      <c r="J471">
        <v>100</v>
      </c>
    </row>
    <row r="472" spans="10:10" x14ac:dyDescent="0.25">
      <c r="J472">
        <v>100</v>
      </c>
    </row>
    <row r="473" spans="10:10" x14ac:dyDescent="0.25">
      <c r="J473">
        <v>100</v>
      </c>
    </row>
    <row r="474" spans="10:10" x14ac:dyDescent="0.25">
      <c r="J474">
        <v>100</v>
      </c>
    </row>
    <row r="475" spans="10:10" x14ac:dyDescent="0.25">
      <c r="J475">
        <v>100</v>
      </c>
    </row>
    <row r="476" spans="10:10" x14ac:dyDescent="0.25">
      <c r="J476">
        <v>100</v>
      </c>
    </row>
    <row r="477" spans="10:10" x14ac:dyDescent="0.25">
      <c r="J477">
        <v>100</v>
      </c>
    </row>
    <row r="478" spans="10:10" x14ac:dyDescent="0.25">
      <c r="J478">
        <v>100</v>
      </c>
    </row>
    <row r="479" spans="10:10" x14ac:dyDescent="0.25">
      <c r="J479">
        <v>100</v>
      </c>
    </row>
    <row r="480" spans="10:10" x14ac:dyDescent="0.25">
      <c r="J480">
        <v>100</v>
      </c>
    </row>
    <row r="481" spans="10:10" x14ac:dyDescent="0.25">
      <c r="J481">
        <v>100</v>
      </c>
    </row>
    <row r="482" spans="10:10" x14ac:dyDescent="0.25">
      <c r="J482">
        <v>100</v>
      </c>
    </row>
    <row r="483" spans="10:10" x14ac:dyDescent="0.25">
      <c r="J483">
        <v>100</v>
      </c>
    </row>
    <row r="484" spans="10:10" x14ac:dyDescent="0.25">
      <c r="J484">
        <v>100</v>
      </c>
    </row>
    <row r="485" spans="10:10" x14ac:dyDescent="0.25">
      <c r="J485">
        <v>100</v>
      </c>
    </row>
    <row r="486" spans="10:10" x14ac:dyDescent="0.25">
      <c r="J486">
        <v>100</v>
      </c>
    </row>
    <row r="487" spans="10:10" x14ac:dyDescent="0.25">
      <c r="J487">
        <v>100</v>
      </c>
    </row>
    <row r="488" spans="10:10" x14ac:dyDescent="0.25">
      <c r="J488">
        <v>100</v>
      </c>
    </row>
    <row r="489" spans="10:10" x14ac:dyDescent="0.25">
      <c r="J489">
        <v>100</v>
      </c>
    </row>
    <row r="490" spans="10:10" x14ac:dyDescent="0.25">
      <c r="J490">
        <v>100</v>
      </c>
    </row>
    <row r="491" spans="10:10" x14ac:dyDescent="0.25">
      <c r="J491">
        <v>100</v>
      </c>
    </row>
    <row r="492" spans="10:10" x14ac:dyDescent="0.25">
      <c r="J492">
        <v>100</v>
      </c>
    </row>
    <row r="493" spans="10:10" x14ac:dyDescent="0.25">
      <c r="J493">
        <v>100</v>
      </c>
    </row>
    <row r="494" spans="10:10" x14ac:dyDescent="0.25">
      <c r="J494">
        <v>100</v>
      </c>
    </row>
    <row r="495" spans="10:10" x14ac:dyDescent="0.25">
      <c r="J495">
        <v>100</v>
      </c>
    </row>
    <row r="496" spans="10:10" x14ac:dyDescent="0.25">
      <c r="J496">
        <v>100</v>
      </c>
    </row>
    <row r="497" spans="10:10" x14ac:dyDescent="0.25">
      <c r="J497">
        <v>100</v>
      </c>
    </row>
    <row r="498" spans="10:10" x14ac:dyDescent="0.25">
      <c r="J498">
        <v>100</v>
      </c>
    </row>
    <row r="499" spans="10:10" x14ac:dyDescent="0.25">
      <c r="J499">
        <v>100</v>
      </c>
    </row>
    <row r="500" spans="10:10" x14ac:dyDescent="0.25">
      <c r="J500">
        <v>100</v>
      </c>
    </row>
    <row r="501" spans="10:10" x14ac:dyDescent="0.25">
      <c r="J501">
        <v>100</v>
      </c>
    </row>
    <row r="502" spans="10:10" x14ac:dyDescent="0.25">
      <c r="J502">
        <v>100</v>
      </c>
    </row>
    <row r="503" spans="10:10" x14ac:dyDescent="0.25">
      <c r="J503">
        <v>100</v>
      </c>
    </row>
    <row r="504" spans="10:10" x14ac:dyDescent="0.25">
      <c r="J504">
        <v>100</v>
      </c>
    </row>
    <row r="505" spans="10:10" x14ac:dyDescent="0.25">
      <c r="J505">
        <v>100</v>
      </c>
    </row>
    <row r="506" spans="10:10" x14ac:dyDescent="0.25">
      <c r="J506">
        <v>100</v>
      </c>
    </row>
    <row r="507" spans="10:10" x14ac:dyDescent="0.25">
      <c r="J507">
        <v>100</v>
      </c>
    </row>
    <row r="508" spans="10:10" x14ac:dyDescent="0.25">
      <c r="J508">
        <v>100</v>
      </c>
    </row>
    <row r="509" spans="10:10" x14ac:dyDescent="0.25">
      <c r="J509">
        <v>100</v>
      </c>
    </row>
    <row r="510" spans="10:10" x14ac:dyDescent="0.25">
      <c r="J510">
        <v>100</v>
      </c>
    </row>
    <row r="511" spans="10:10" x14ac:dyDescent="0.25">
      <c r="J511">
        <v>100</v>
      </c>
    </row>
    <row r="512" spans="10:10" x14ac:dyDescent="0.25">
      <c r="J512">
        <v>100</v>
      </c>
    </row>
    <row r="513" spans="10:10" x14ac:dyDescent="0.25">
      <c r="J513">
        <v>100</v>
      </c>
    </row>
    <row r="514" spans="10:10" x14ac:dyDescent="0.25">
      <c r="J514">
        <v>100</v>
      </c>
    </row>
    <row r="515" spans="10:10" x14ac:dyDescent="0.25">
      <c r="J515">
        <v>100</v>
      </c>
    </row>
    <row r="516" spans="10:10" x14ac:dyDescent="0.25">
      <c r="J516">
        <v>100</v>
      </c>
    </row>
    <row r="517" spans="10:10" x14ac:dyDescent="0.25">
      <c r="J517">
        <v>100</v>
      </c>
    </row>
    <row r="518" spans="10:10" x14ac:dyDescent="0.25">
      <c r="J518">
        <v>100</v>
      </c>
    </row>
    <row r="519" spans="10:10" x14ac:dyDescent="0.25">
      <c r="J519">
        <v>100</v>
      </c>
    </row>
    <row r="520" spans="10:10" x14ac:dyDescent="0.25">
      <c r="J520">
        <v>100</v>
      </c>
    </row>
    <row r="521" spans="10:10" x14ac:dyDescent="0.25">
      <c r="J521">
        <v>100</v>
      </c>
    </row>
    <row r="522" spans="10:10" x14ac:dyDescent="0.25">
      <c r="J522">
        <v>100</v>
      </c>
    </row>
    <row r="523" spans="10:10" x14ac:dyDescent="0.25">
      <c r="J523">
        <v>100</v>
      </c>
    </row>
    <row r="524" spans="10:10" x14ac:dyDescent="0.25">
      <c r="J524">
        <v>100</v>
      </c>
    </row>
    <row r="525" spans="10:10" x14ac:dyDescent="0.25">
      <c r="J525">
        <v>100</v>
      </c>
    </row>
    <row r="526" spans="10:10" x14ac:dyDescent="0.25">
      <c r="J526">
        <v>100</v>
      </c>
    </row>
    <row r="527" spans="10:10" x14ac:dyDescent="0.25">
      <c r="J527">
        <v>100</v>
      </c>
    </row>
    <row r="528" spans="10:10" x14ac:dyDescent="0.25">
      <c r="J528">
        <v>100</v>
      </c>
    </row>
    <row r="529" spans="10:10" x14ac:dyDescent="0.25">
      <c r="J529">
        <v>100</v>
      </c>
    </row>
    <row r="530" spans="10:10" x14ac:dyDescent="0.25">
      <c r="J530">
        <v>100</v>
      </c>
    </row>
    <row r="531" spans="10:10" x14ac:dyDescent="0.25">
      <c r="J531">
        <v>100</v>
      </c>
    </row>
    <row r="532" spans="10:10" x14ac:dyDescent="0.25">
      <c r="J532">
        <v>100</v>
      </c>
    </row>
    <row r="533" spans="10:10" x14ac:dyDescent="0.25">
      <c r="J533">
        <v>100</v>
      </c>
    </row>
    <row r="534" spans="10:10" x14ac:dyDescent="0.25">
      <c r="J534">
        <v>100</v>
      </c>
    </row>
    <row r="535" spans="10:10" x14ac:dyDescent="0.25">
      <c r="J535">
        <v>100</v>
      </c>
    </row>
    <row r="536" spans="10:10" x14ac:dyDescent="0.25">
      <c r="J536">
        <v>100</v>
      </c>
    </row>
    <row r="537" spans="10:10" x14ac:dyDescent="0.25">
      <c r="J537">
        <v>100</v>
      </c>
    </row>
    <row r="538" spans="10:10" x14ac:dyDescent="0.25">
      <c r="J538">
        <v>100</v>
      </c>
    </row>
    <row r="539" spans="10:10" x14ac:dyDescent="0.25">
      <c r="J539">
        <v>100</v>
      </c>
    </row>
    <row r="540" spans="10:10" x14ac:dyDescent="0.25">
      <c r="J540">
        <v>100</v>
      </c>
    </row>
    <row r="541" spans="10:10" x14ac:dyDescent="0.25">
      <c r="J541">
        <v>100</v>
      </c>
    </row>
    <row r="542" spans="10:10" x14ac:dyDescent="0.25">
      <c r="J542">
        <v>100</v>
      </c>
    </row>
    <row r="543" spans="10:10" x14ac:dyDescent="0.25">
      <c r="J543">
        <v>100</v>
      </c>
    </row>
    <row r="544" spans="10:10" x14ac:dyDescent="0.25">
      <c r="J544">
        <v>100</v>
      </c>
    </row>
    <row r="545" spans="10:10" x14ac:dyDescent="0.25">
      <c r="J545">
        <v>100</v>
      </c>
    </row>
    <row r="546" spans="10:10" x14ac:dyDescent="0.25">
      <c r="J546">
        <v>100</v>
      </c>
    </row>
    <row r="547" spans="10:10" x14ac:dyDescent="0.25">
      <c r="J547">
        <v>100</v>
      </c>
    </row>
    <row r="548" spans="10:10" x14ac:dyDescent="0.25">
      <c r="J548">
        <v>100</v>
      </c>
    </row>
    <row r="549" spans="10:10" x14ac:dyDescent="0.25">
      <c r="J549">
        <v>100</v>
      </c>
    </row>
    <row r="550" spans="10:10" x14ac:dyDescent="0.25">
      <c r="J550">
        <v>100</v>
      </c>
    </row>
    <row r="551" spans="10:10" x14ac:dyDescent="0.25">
      <c r="J551">
        <v>100</v>
      </c>
    </row>
    <row r="552" spans="10:10" x14ac:dyDescent="0.25">
      <c r="J552">
        <v>100</v>
      </c>
    </row>
    <row r="553" spans="10:10" x14ac:dyDescent="0.25">
      <c r="J553">
        <v>100</v>
      </c>
    </row>
    <row r="554" spans="10:10" x14ac:dyDescent="0.25">
      <c r="J554">
        <v>100</v>
      </c>
    </row>
    <row r="555" spans="10:10" x14ac:dyDescent="0.25">
      <c r="J555">
        <v>100</v>
      </c>
    </row>
    <row r="556" spans="10:10" x14ac:dyDescent="0.25">
      <c r="J556">
        <v>100</v>
      </c>
    </row>
    <row r="557" spans="10:10" x14ac:dyDescent="0.25">
      <c r="J557">
        <v>100</v>
      </c>
    </row>
    <row r="558" spans="10:10" x14ac:dyDescent="0.25">
      <c r="J558">
        <v>100</v>
      </c>
    </row>
    <row r="559" spans="10:10" x14ac:dyDescent="0.25">
      <c r="J559">
        <v>100</v>
      </c>
    </row>
    <row r="560" spans="10:10" x14ac:dyDescent="0.25">
      <c r="J560">
        <v>100</v>
      </c>
    </row>
    <row r="561" spans="9:10" x14ac:dyDescent="0.25">
      <c r="J561">
        <v>100</v>
      </c>
    </row>
    <row r="562" spans="9:10" x14ac:dyDescent="0.25">
      <c r="J562">
        <v>100</v>
      </c>
    </row>
    <row r="563" spans="9:10" x14ac:dyDescent="0.25">
      <c r="J563">
        <v>100</v>
      </c>
    </row>
    <row r="564" spans="9:10" x14ac:dyDescent="0.25">
      <c r="J564">
        <v>100</v>
      </c>
    </row>
    <row r="565" spans="9:10" x14ac:dyDescent="0.25">
      <c r="I565" t="s">
        <v>105</v>
      </c>
      <c r="J565">
        <v>100</v>
      </c>
    </row>
    <row r="566" spans="9:10" x14ac:dyDescent="0.25">
      <c r="J566">
        <v>100</v>
      </c>
    </row>
    <row r="567" spans="9:10" x14ac:dyDescent="0.25">
      <c r="J567">
        <v>100</v>
      </c>
    </row>
    <row r="568" spans="9:10" x14ac:dyDescent="0.25">
      <c r="J568">
        <v>100</v>
      </c>
    </row>
    <row r="569" spans="9:10" x14ac:dyDescent="0.25">
      <c r="J569">
        <v>100</v>
      </c>
    </row>
    <row r="570" spans="9:10" x14ac:dyDescent="0.25">
      <c r="J570">
        <v>100</v>
      </c>
    </row>
    <row r="571" spans="9:10" x14ac:dyDescent="0.25">
      <c r="J571">
        <v>100</v>
      </c>
    </row>
    <row r="572" spans="9:10" x14ac:dyDescent="0.25">
      <c r="J572">
        <v>100</v>
      </c>
    </row>
    <row r="573" spans="9:10" x14ac:dyDescent="0.25">
      <c r="J573">
        <v>100</v>
      </c>
    </row>
    <row r="574" spans="9:10" x14ac:dyDescent="0.25">
      <c r="J574">
        <v>100</v>
      </c>
    </row>
    <row r="575" spans="9:10" x14ac:dyDescent="0.25">
      <c r="J575">
        <v>100</v>
      </c>
    </row>
    <row r="576" spans="9:10" x14ac:dyDescent="0.25">
      <c r="J576">
        <v>100</v>
      </c>
    </row>
    <row r="577" spans="10:10" x14ac:dyDescent="0.25">
      <c r="J577">
        <v>100</v>
      </c>
    </row>
    <row r="578" spans="10:10" x14ac:dyDescent="0.25">
      <c r="J578">
        <v>100</v>
      </c>
    </row>
    <row r="579" spans="10:10" x14ac:dyDescent="0.25">
      <c r="J579">
        <v>100</v>
      </c>
    </row>
    <row r="580" spans="10:10" x14ac:dyDescent="0.25">
      <c r="J580">
        <v>100</v>
      </c>
    </row>
    <row r="581" spans="10:10" x14ac:dyDescent="0.25">
      <c r="J581">
        <v>100</v>
      </c>
    </row>
    <row r="582" spans="10:10" x14ac:dyDescent="0.25">
      <c r="J582">
        <v>100</v>
      </c>
    </row>
    <row r="583" spans="10:10" x14ac:dyDescent="0.25">
      <c r="J583">
        <v>100</v>
      </c>
    </row>
    <row r="584" spans="10:10" x14ac:dyDescent="0.25">
      <c r="J584">
        <v>100</v>
      </c>
    </row>
    <row r="585" spans="10:10" x14ac:dyDescent="0.25">
      <c r="J585">
        <v>100</v>
      </c>
    </row>
    <row r="586" spans="10:10" x14ac:dyDescent="0.25">
      <c r="J586">
        <v>100</v>
      </c>
    </row>
    <row r="587" spans="10:10" x14ac:dyDescent="0.25">
      <c r="J587">
        <v>100</v>
      </c>
    </row>
    <row r="588" spans="10:10" x14ac:dyDescent="0.25">
      <c r="J588">
        <v>100</v>
      </c>
    </row>
    <row r="589" spans="10:10" x14ac:dyDescent="0.25">
      <c r="J589">
        <v>100</v>
      </c>
    </row>
    <row r="590" spans="10:10" x14ac:dyDescent="0.25">
      <c r="J590">
        <v>100</v>
      </c>
    </row>
    <row r="591" spans="10:10" x14ac:dyDescent="0.25">
      <c r="J591">
        <v>100</v>
      </c>
    </row>
    <row r="592" spans="10:10" x14ac:dyDescent="0.25">
      <c r="J592">
        <v>100</v>
      </c>
    </row>
    <row r="593" spans="10:10" x14ac:dyDescent="0.25">
      <c r="J593">
        <v>100</v>
      </c>
    </row>
    <row r="594" spans="10:10" x14ac:dyDescent="0.25">
      <c r="J594">
        <v>100</v>
      </c>
    </row>
    <row r="595" spans="10:10" x14ac:dyDescent="0.25">
      <c r="J595">
        <v>100</v>
      </c>
    </row>
    <row r="596" spans="10:10" x14ac:dyDescent="0.25">
      <c r="J596">
        <v>100</v>
      </c>
    </row>
    <row r="597" spans="10:10" x14ac:dyDescent="0.25">
      <c r="J597">
        <v>100</v>
      </c>
    </row>
    <row r="598" spans="10:10" x14ac:dyDescent="0.25">
      <c r="J598">
        <v>100</v>
      </c>
    </row>
    <row r="599" spans="10:10" x14ac:dyDescent="0.25">
      <c r="J599">
        <v>100</v>
      </c>
    </row>
    <row r="600" spans="10:10" x14ac:dyDescent="0.25">
      <c r="J600">
        <v>100</v>
      </c>
    </row>
    <row r="601" spans="10:10" x14ac:dyDescent="0.25">
      <c r="J601">
        <v>100</v>
      </c>
    </row>
    <row r="602" spans="10:10" x14ac:dyDescent="0.25">
      <c r="J602">
        <v>100</v>
      </c>
    </row>
    <row r="603" spans="10:10" x14ac:dyDescent="0.25">
      <c r="J603">
        <v>100</v>
      </c>
    </row>
    <row r="604" spans="10:10" x14ac:dyDescent="0.25">
      <c r="J604">
        <v>100</v>
      </c>
    </row>
    <row r="605" spans="10:10" x14ac:dyDescent="0.25">
      <c r="J605">
        <v>100</v>
      </c>
    </row>
    <row r="606" spans="10:10" x14ac:dyDescent="0.25">
      <c r="J606">
        <v>100</v>
      </c>
    </row>
    <row r="607" spans="10:10" x14ac:dyDescent="0.25">
      <c r="J607">
        <v>100</v>
      </c>
    </row>
    <row r="608" spans="10:10" x14ac:dyDescent="0.25">
      <c r="J608">
        <v>100</v>
      </c>
    </row>
    <row r="609" spans="10:10" x14ac:dyDescent="0.25">
      <c r="J609">
        <v>100</v>
      </c>
    </row>
    <row r="610" spans="10:10" x14ac:dyDescent="0.25">
      <c r="J610">
        <v>100</v>
      </c>
    </row>
    <row r="611" spans="10:10" x14ac:dyDescent="0.25">
      <c r="J611">
        <v>100</v>
      </c>
    </row>
    <row r="612" spans="10:10" x14ac:dyDescent="0.25">
      <c r="J612">
        <v>100</v>
      </c>
    </row>
    <row r="613" spans="10:10" x14ac:dyDescent="0.25">
      <c r="J613">
        <v>100</v>
      </c>
    </row>
    <row r="614" spans="10:10" x14ac:dyDescent="0.25">
      <c r="J614">
        <v>100</v>
      </c>
    </row>
    <row r="615" spans="10:10" x14ac:dyDescent="0.25">
      <c r="J615">
        <v>100</v>
      </c>
    </row>
    <row r="616" spans="10:10" x14ac:dyDescent="0.25">
      <c r="J616">
        <v>100</v>
      </c>
    </row>
    <row r="617" spans="10:10" x14ac:dyDescent="0.25">
      <c r="J617">
        <v>100</v>
      </c>
    </row>
    <row r="618" spans="10:10" x14ac:dyDescent="0.25">
      <c r="J618">
        <v>100</v>
      </c>
    </row>
    <row r="619" spans="10:10" x14ac:dyDescent="0.25">
      <c r="J619">
        <v>100</v>
      </c>
    </row>
    <row r="620" spans="10:10" x14ac:dyDescent="0.25">
      <c r="J620">
        <v>100</v>
      </c>
    </row>
    <row r="621" spans="10:10" x14ac:dyDescent="0.25">
      <c r="J621">
        <v>100</v>
      </c>
    </row>
    <row r="622" spans="10:10" x14ac:dyDescent="0.25">
      <c r="J622">
        <v>100</v>
      </c>
    </row>
    <row r="623" spans="10:10" x14ac:dyDescent="0.25">
      <c r="J623">
        <v>100</v>
      </c>
    </row>
    <row r="624" spans="10:10" x14ac:dyDescent="0.25">
      <c r="J624">
        <v>100</v>
      </c>
    </row>
    <row r="625" spans="10:10" x14ac:dyDescent="0.25">
      <c r="J625">
        <v>100</v>
      </c>
    </row>
    <row r="626" spans="10:10" x14ac:dyDescent="0.25">
      <c r="J626">
        <v>100</v>
      </c>
    </row>
    <row r="627" spans="10:10" x14ac:dyDescent="0.25">
      <c r="J627">
        <v>100</v>
      </c>
    </row>
    <row r="628" spans="10:10" x14ac:dyDescent="0.25">
      <c r="J628">
        <v>100</v>
      </c>
    </row>
    <row r="629" spans="10:10" x14ac:dyDescent="0.25">
      <c r="J629">
        <v>100</v>
      </c>
    </row>
    <row r="630" spans="10:10" x14ac:dyDescent="0.25">
      <c r="J630">
        <v>100</v>
      </c>
    </row>
    <row r="631" spans="10:10" x14ac:dyDescent="0.25">
      <c r="J631">
        <v>100</v>
      </c>
    </row>
    <row r="632" spans="10:10" x14ac:dyDescent="0.25">
      <c r="J632">
        <v>100</v>
      </c>
    </row>
    <row r="633" spans="10:10" x14ac:dyDescent="0.25">
      <c r="J633">
        <v>100</v>
      </c>
    </row>
    <row r="634" spans="10:10" x14ac:dyDescent="0.25">
      <c r="J634">
        <v>100</v>
      </c>
    </row>
    <row r="635" spans="10:10" x14ac:dyDescent="0.25">
      <c r="J635">
        <v>100</v>
      </c>
    </row>
    <row r="636" spans="10:10" x14ac:dyDescent="0.25">
      <c r="J636">
        <v>100</v>
      </c>
    </row>
    <row r="637" spans="10:10" x14ac:dyDescent="0.25">
      <c r="J637">
        <v>100</v>
      </c>
    </row>
    <row r="638" spans="10:10" x14ac:dyDescent="0.25">
      <c r="J638">
        <v>100</v>
      </c>
    </row>
    <row r="639" spans="10:10" x14ac:dyDescent="0.25">
      <c r="J639">
        <v>100</v>
      </c>
    </row>
    <row r="640" spans="10:10" x14ac:dyDescent="0.25">
      <c r="J640">
        <v>100</v>
      </c>
    </row>
    <row r="641" spans="10:10" x14ac:dyDescent="0.25">
      <c r="J641">
        <v>100</v>
      </c>
    </row>
    <row r="642" spans="10:10" x14ac:dyDescent="0.25">
      <c r="J642">
        <v>100</v>
      </c>
    </row>
    <row r="643" spans="10:10" x14ac:dyDescent="0.25">
      <c r="J643">
        <v>100</v>
      </c>
    </row>
    <row r="644" spans="10:10" x14ac:dyDescent="0.25">
      <c r="J644">
        <v>100</v>
      </c>
    </row>
    <row r="645" spans="10:10" x14ac:dyDescent="0.25">
      <c r="J645">
        <v>100</v>
      </c>
    </row>
    <row r="646" spans="10:10" x14ac:dyDescent="0.25">
      <c r="J646">
        <v>100</v>
      </c>
    </row>
    <row r="647" spans="10:10" x14ac:dyDescent="0.25">
      <c r="J647">
        <v>100</v>
      </c>
    </row>
    <row r="648" spans="10:10" x14ac:dyDescent="0.25">
      <c r="J648">
        <v>100</v>
      </c>
    </row>
    <row r="649" spans="10:10" x14ac:dyDescent="0.25">
      <c r="J649">
        <v>100</v>
      </c>
    </row>
    <row r="650" spans="10:10" x14ac:dyDescent="0.25">
      <c r="J650">
        <v>100</v>
      </c>
    </row>
    <row r="651" spans="10:10" x14ac:dyDescent="0.25">
      <c r="J651">
        <v>100</v>
      </c>
    </row>
    <row r="652" spans="10:10" x14ac:dyDescent="0.25">
      <c r="J652">
        <v>100</v>
      </c>
    </row>
    <row r="653" spans="10:10" x14ac:dyDescent="0.25">
      <c r="J653">
        <v>100</v>
      </c>
    </row>
    <row r="654" spans="10:10" x14ac:dyDescent="0.25">
      <c r="J654">
        <v>100</v>
      </c>
    </row>
    <row r="655" spans="10:10" x14ac:dyDescent="0.25">
      <c r="J655">
        <v>100</v>
      </c>
    </row>
    <row r="656" spans="10:10" x14ac:dyDescent="0.25">
      <c r="J656">
        <v>100</v>
      </c>
    </row>
    <row r="657" spans="10:10" x14ac:dyDescent="0.25">
      <c r="J657">
        <v>100</v>
      </c>
    </row>
    <row r="658" spans="10:10" x14ac:dyDescent="0.25">
      <c r="J658">
        <v>100</v>
      </c>
    </row>
    <row r="659" spans="10:10" x14ac:dyDescent="0.25">
      <c r="J659">
        <v>100</v>
      </c>
    </row>
    <row r="660" spans="10:10" x14ac:dyDescent="0.25">
      <c r="J660">
        <v>100</v>
      </c>
    </row>
    <row r="661" spans="10:10" x14ac:dyDescent="0.25">
      <c r="J661">
        <v>100</v>
      </c>
    </row>
    <row r="662" spans="10:10" x14ac:dyDescent="0.25">
      <c r="J662">
        <v>100</v>
      </c>
    </row>
    <row r="663" spans="10:10" x14ac:dyDescent="0.25">
      <c r="J663">
        <v>100</v>
      </c>
    </row>
    <row r="664" spans="10:10" x14ac:dyDescent="0.25">
      <c r="J664">
        <v>100</v>
      </c>
    </row>
    <row r="665" spans="10:10" x14ac:dyDescent="0.25">
      <c r="J665">
        <v>100</v>
      </c>
    </row>
    <row r="666" spans="10:10" x14ac:dyDescent="0.25">
      <c r="J666">
        <v>100</v>
      </c>
    </row>
    <row r="667" spans="10:10" x14ac:dyDescent="0.25">
      <c r="J667">
        <v>100</v>
      </c>
    </row>
    <row r="668" spans="10:10" x14ac:dyDescent="0.25">
      <c r="J668">
        <v>100</v>
      </c>
    </row>
    <row r="669" spans="10:10" x14ac:dyDescent="0.25">
      <c r="J669">
        <v>100</v>
      </c>
    </row>
    <row r="670" spans="10:10" x14ac:dyDescent="0.25">
      <c r="J670">
        <v>100</v>
      </c>
    </row>
    <row r="671" spans="10:10" x14ac:dyDescent="0.25">
      <c r="J671">
        <v>100</v>
      </c>
    </row>
    <row r="672" spans="10:10" x14ac:dyDescent="0.25">
      <c r="J672">
        <v>100</v>
      </c>
    </row>
    <row r="673" spans="10:10" x14ac:dyDescent="0.25">
      <c r="J673">
        <v>100</v>
      </c>
    </row>
    <row r="674" spans="10:10" x14ac:dyDescent="0.25">
      <c r="J674">
        <v>100</v>
      </c>
    </row>
    <row r="675" spans="10:10" x14ac:dyDescent="0.25">
      <c r="J675">
        <v>100</v>
      </c>
    </row>
    <row r="676" spans="10:10" x14ac:dyDescent="0.25">
      <c r="J676">
        <v>100</v>
      </c>
    </row>
    <row r="677" spans="10:10" x14ac:dyDescent="0.25">
      <c r="J677">
        <v>100</v>
      </c>
    </row>
    <row r="678" spans="10:10" x14ac:dyDescent="0.25">
      <c r="J678">
        <v>100</v>
      </c>
    </row>
    <row r="679" spans="10:10" x14ac:dyDescent="0.25">
      <c r="J679">
        <v>100</v>
      </c>
    </row>
    <row r="680" spans="10:10" x14ac:dyDescent="0.25">
      <c r="J680">
        <v>100</v>
      </c>
    </row>
    <row r="681" spans="10:10" x14ac:dyDescent="0.25">
      <c r="J681">
        <v>100</v>
      </c>
    </row>
    <row r="682" spans="10:10" x14ac:dyDescent="0.25">
      <c r="J682">
        <v>100</v>
      </c>
    </row>
    <row r="683" spans="10:10" x14ac:dyDescent="0.25">
      <c r="J683">
        <v>100</v>
      </c>
    </row>
    <row r="684" spans="10:10" x14ac:dyDescent="0.25">
      <c r="J684">
        <v>100</v>
      </c>
    </row>
    <row r="685" spans="10:10" x14ac:dyDescent="0.25">
      <c r="J685">
        <v>100</v>
      </c>
    </row>
    <row r="686" spans="10:10" x14ac:dyDescent="0.25">
      <c r="J686">
        <v>100</v>
      </c>
    </row>
    <row r="687" spans="10:10" x14ac:dyDescent="0.25">
      <c r="J687">
        <v>100</v>
      </c>
    </row>
    <row r="688" spans="10:10" x14ac:dyDescent="0.25">
      <c r="J688">
        <v>100</v>
      </c>
    </row>
    <row r="689" spans="10:10" x14ac:dyDescent="0.25">
      <c r="J689">
        <v>100</v>
      </c>
    </row>
    <row r="690" spans="10:10" x14ac:dyDescent="0.25">
      <c r="J690">
        <v>100</v>
      </c>
    </row>
    <row r="691" spans="10:10" x14ac:dyDescent="0.25">
      <c r="J691">
        <v>100</v>
      </c>
    </row>
    <row r="692" spans="10:10" x14ac:dyDescent="0.25">
      <c r="J692">
        <v>100</v>
      </c>
    </row>
    <row r="693" spans="10:10" x14ac:dyDescent="0.25">
      <c r="J693">
        <v>100</v>
      </c>
    </row>
    <row r="694" spans="10:10" x14ac:dyDescent="0.25">
      <c r="J694">
        <v>100</v>
      </c>
    </row>
    <row r="695" spans="10:10" x14ac:dyDescent="0.25">
      <c r="J695">
        <v>100</v>
      </c>
    </row>
    <row r="696" spans="10:10" x14ac:dyDescent="0.25">
      <c r="J696">
        <v>100</v>
      </c>
    </row>
    <row r="697" spans="10:10" x14ac:dyDescent="0.25">
      <c r="J697">
        <v>100</v>
      </c>
    </row>
    <row r="698" spans="10:10" x14ac:dyDescent="0.25">
      <c r="J698">
        <v>100</v>
      </c>
    </row>
    <row r="699" spans="10:10" x14ac:dyDescent="0.25">
      <c r="J699">
        <v>100</v>
      </c>
    </row>
    <row r="700" spans="10:10" x14ac:dyDescent="0.25">
      <c r="J700">
        <v>100</v>
      </c>
    </row>
    <row r="701" spans="10:10" x14ac:dyDescent="0.25">
      <c r="J701">
        <v>100</v>
      </c>
    </row>
    <row r="702" spans="10:10" x14ac:dyDescent="0.25">
      <c r="J702">
        <v>100</v>
      </c>
    </row>
    <row r="703" spans="10:10" x14ac:dyDescent="0.25">
      <c r="J703">
        <v>100</v>
      </c>
    </row>
    <row r="704" spans="10:10" x14ac:dyDescent="0.25">
      <c r="J704">
        <v>100</v>
      </c>
    </row>
    <row r="705" spans="10:10" x14ac:dyDescent="0.25">
      <c r="J705">
        <v>100</v>
      </c>
    </row>
    <row r="706" spans="10:10" x14ac:dyDescent="0.25">
      <c r="J706">
        <v>100</v>
      </c>
    </row>
    <row r="707" spans="10:10" x14ac:dyDescent="0.25">
      <c r="J707">
        <v>100</v>
      </c>
    </row>
    <row r="708" spans="10:10" x14ac:dyDescent="0.25">
      <c r="J708">
        <v>100</v>
      </c>
    </row>
    <row r="709" spans="10:10" x14ac:dyDescent="0.25">
      <c r="J709">
        <v>100</v>
      </c>
    </row>
    <row r="710" spans="10:10" x14ac:dyDescent="0.25">
      <c r="J710">
        <v>100</v>
      </c>
    </row>
    <row r="711" spans="10:10" x14ac:dyDescent="0.25">
      <c r="J711">
        <v>100</v>
      </c>
    </row>
    <row r="712" spans="10:10" x14ac:dyDescent="0.25">
      <c r="J712">
        <v>100</v>
      </c>
    </row>
    <row r="713" spans="10:10" x14ac:dyDescent="0.25">
      <c r="J713">
        <v>100</v>
      </c>
    </row>
    <row r="714" spans="10:10" x14ac:dyDescent="0.25">
      <c r="J714">
        <v>100</v>
      </c>
    </row>
    <row r="715" spans="10:10" x14ac:dyDescent="0.25">
      <c r="J715">
        <v>100</v>
      </c>
    </row>
    <row r="716" spans="10:10" x14ac:dyDescent="0.25">
      <c r="J716">
        <v>100</v>
      </c>
    </row>
    <row r="717" spans="10:10" x14ac:dyDescent="0.25">
      <c r="J717">
        <v>100</v>
      </c>
    </row>
    <row r="718" spans="10:10" x14ac:dyDescent="0.25">
      <c r="J718">
        <v>100</v>
      </c>
    </row>
    <row r="719" spans="10:10" x14ac:dyDescent="0.25">
      <c r="J719">
        <v>100</v>
      </c>
    </row>
    <row r="720" spans="10:10" x14ac:dyDescent="0.25">
      <c r="J720">
        <v>100</v>
      </c>
    </row>
    <row r="721" spans="10:10" x14ac:dyDescent="0.25">
      <c r="J721">
        <v>100</v>
      </c>
    </row>
    <row r="722" spans="10:10" x14ac:dyDescent="0.25">
      <c r="J722">
        <v>100</v>
      </c>
    </row>
    <row r="723" spans="10:10" x14ac:dyDescent="0.25">
      <c r="J723">
        <v>100</v>
      </c>
    </row>
    <row r="724" spans="10:10" x14ac:dyDescent="0.25">
      <c r="J724">
        <v>100</v>
      </c>
    </row>
    <row r="725" spans="10:10" x14ac:dyDescent="0.25">
      <c r="J725">
        <v>100</v>
      </c>
    </row>
    <row r="726" spans="10:10" x14ac:dyDescent="0.25">
      <c r="J726">
        <v>100</v>
      </c>
    </row>
    <row r="727" spans="10:10" x14ac:dyDescent="0.25">
      <c r="J727">
        <v>100</v>
      </c>
    </row>
    <row r="728" spans="10:10" x14ac:dyDescent="0.25">
      <c r="J728">
        <v>100</v>
      </c>
    </row>
    <row r="729" spans="10:10" x14ac:dyDescent="0.25">
      <c r="J729">
        <v>100</v>
      </c>
    </row>
    <row r="730" spans="10:10" x14ac:dyDescent="0.25">
      <c r="J730">
        <v>100</v>
      </c>
    </row>
    <row r="731" spans="10:10" x14ac:dyDescent="0.25">
      <c r="J731">
        <v>100</v>
      </c>
    </row>
    <row r="732" spans="10:10" x14ac:dyDescent="0.25">
      <c r="J732">
        <v>100</v>
      </c>
    </row>
    <row r="733" spans="10:10" x14ac:dyDescent="0.25">
      <c r="J733">
        <v>100</v>
      </c>
    </row>
    <row r="734" spans="10:10" x14ac:dyDescent="0.25">
      <c r="J734">
        <v>100</v>
      </c>
    </row>
    <row r="735" spans="10:10" x14ac:dyDescent="0.25">
      <c r="J735">
        <v>100</v>
      </c>
    </row>
    <row r="736" spans="10:10" x14ac:dyDescent="0.25">
      <c r="J736">
        <v>100</v>
      </c>
    </row>
    <row r="737" spans="10:10" x14ac:dyDescent="0.25">
      <c r="J737">
        <v>100</v>
      </c>
    </row>
    <row r="738" spans="10:10" x14ac:dyDescent="0.25">
      <c r="J738">
        <v>100</v>
      </c>
    </row>
    <row r="739" spans="10:10" x14ac:dyDescent="0.25">
      <c r="J739">
        <v>100</v>
      </c>
    </row>
    <row r="740" spans="10:10" x14ac:dyDescent="0.25">
      <c r="J740">
        <v>100</v>
      </c>
    </row>
    <row r="741" spans="10:10" x14ac:dyDescent="0.25">
      <c r="J741">
        <v>100</v>
      </c>
    </row>
    <row r="742" spans="10:10" x14ac:dyDescent="0.25">
      <c r="J742">
        <v>100</v>
      </c>
    </row>
    <row r="743" spans="10:10" x14ac:dyDescent="0.25">
      <c r="J743">
        <v>100</v>
      </c>
    </row>
    <row r="744" spans="10:10" x14ac:dyDescent="0.25">
      <c r="J744">
        <v>100</v>
      </c>
    </row>
    <row r="745" spans="10:10" x14ac:dyDescent="0.25">
      <c r="J745">
        <v>100</v>
      </c>
    </row>
    <row r="746" spans="10:10" x14ac:dyDescent="0.25">
      <c r="J746">
        <v>100</v>
      </c>
    </row>
    <row r="747" spans="10:10" x14ac:dyDescent="0.25">
      <c r="J747">
        <v>100</v>
      </c>
    </row>
    <row r="748" spans="10:10" x14ac:dyDescent="0.25">
      <c r="J748">
        <v>100</v>
      </c>
    </row>
    <row r="749" spans="10:10" x14ac:dyDescent="0.25">
      <c r="J749">
        <v>100</v>
      </c>
    </row>
    <row r="750" spans="10:10" x14ac:dyDescent="0.25">
      <c r="J750">
        <v>100</v>
      </c>
    </row>
    <row r="751" spans="10:10" x14ac:dyDescent="0.25">
      <c r="J751">
        <v>100</v>
      </c>
    </row>
    <row r="752" spans="10:10" x14ac:dyDescent="0.25">
      <c r="J752">
        <v>100</v>
      </c>
    </row>
    <row r="753" spans="10:10" x14ac:dyDescent="0.25">
      <c r="J753">
        <v>100</v>
      </c>
    </row>
    <row r="754" spans="10:10" x14ac:dyDescent="0.25">
      <c r="J754">
        <v>100</v>
      </c>
    </row>
    <row r="755" spans="10:10" x14ac:dyDescent="0.25">
      <c r="J755">
        <v>100</v>
      </c>
    </row>
    <row r="756" spans="10:10" x14ac:dyDescent="0.25">
      <c r="J756">
        <v>100</v>
      </c>
    </row>
    <row r="757" spans="10:10" x14ac:dyDescent="0.25">
      <c r="J757">
        <v>100</v>
      </c>
    </row>
    <row r="758" spans="10:10" x14ac:dyDescent="0.25">
      <c r="J758">
        <v>100</v>
      </c>
    </row>
    <row r="759" spans="10:10" x14ac:dyDescent="0.25">
      <c r="J759">
        <v>100</v>
      </c>
    </row>
    <row r="760" spans="10:10" x14ac:dyDescent="0.25">
      <c r="J760">
        <v>100</v>
      </c>
    </row>
    <row r="761" spans="10:10" x14ac:dyDescent="0.25">
      <c r="J761">
        <v>100</v>
      </c>
    </row>
    <row r="762" spans="10:10" x14ac:dyDescent="0.25">
      <c r="J762">
        <v>100</v>
      </c>
    </row>
    <row r="763" spans="10:10" x14ac:dyDescent="0.25">
      <c r="J763">
        <v>100</v>
      </c>
    </row>
    <row r="764" spans="10:10" x14ac:dyDescent="0.25">
      <c r="J764">
        <v>100</v>
      </c>
    </row>
    <row r="765" spans="10:10" x14ac:dyDescent="0.25">
      <c r="J765">
        <v>100</v>
      </c>
    </row>
    <row r="766" spans="10:10" x14ac:dyDescent="0.25">
      <c r="J766">
        <v>100</v>
      </c>
    </row>
    <row r="767" spans="10:10" x14ac:dyDescent="0.25">
      <c r="J767">
        <v>100</v>
      </c>
    </row>
    <row r="768" spans="10:10" x14ac:dyDescent="0.25">
      <c r="J768">
        <v>100</v>
      </c>
    </row>
    <row r="769" spans="10:10" x14ac:dyDescent="0.25">
      <c r="J769">
        <v>100</v>
      </c>
    </row>
    <row r="770" spans="10:10" x14ac:dyDescent="0.25">
      <c r="J770">
        <v>100</v>
      </c>
    </row>
    <row r="771" spans="10:10" x14ac:dyDescent="0.25">
      <c r="J771">
        <v>100</v>
      </c>
    </row>
    <row r="772" spans="10:10" x14ac:dyDescent="0.25">
      <c r="J772">
        <v>100</v>
      </c>
    </row>
    <row r="773" spans="10:10" x14ac:dyDescent="0.25">
      <c r="J773">
        <v>100</v>
      </c>
    </row>
    <row r="774" spans="10:10" x14ac:dyDescent="0.25">
      <c r="J774">
        <v>100</v>
      </c>
    </row>
    <row r="775" spans="10:10" x14ac:dyDescent="0.25">
      <c r="J775">
        <v>100</v>
      </c>
    </row>
    <row r="776" spans="10:10" x14ac:dyDescent="0.25">
      <c r="J776">
        <v>100</v>
      </c>
    </row>
    <row r="777" spans="10:10" x14ac:dyDescent="0.25">
      <c r="J777">
        <v>100</v>
      </c>
    </row>
    <row r="778" spans="10:10" x14ac:dyDescent="0.25">
      <c r="J778">
        <v>100</v>
      </c>
    </row>
    <row r="779" spans="10:10" x14ac:dyDescent="0.25">
      <c r="J779">
        <v>100</v>
      </c>
    </row>
    <row r="780" spans="10:10" x14ac:dyDescent="0.25">
      <c r="J780">
        <v>100</v>
      </c>
    </row>
    <row r="781" spans="10:10" x14ac:dyDescent="0.25">
      <c r="J781">
        <v>100</v>
      </c>
    </row>
    <row r="782" spans="10:10" x14ac:dyDescent="0.25">
      <c r="J782">
        <v>100</v>
      </c>
    </row>
    <row r="783" spans="10:10" x14ac:dyDescent="0.25">
      <c r="J783">
        <v>100</v>
      </c>
    </row>
    <row r="784" spans="10:10" x14ac:dyDescent="0.25">
      <c r="J784">
        <v>100</v>
      </c>
    </row>
    <row r="785" spans="10:10" x14ac:dyDescent="0.25">
      <c r="J785">
        <v>100</v>
      </c>
    </row>
    <row r="786" spans="10:10" x14ac:dyDescent="0.25">
      <c r="J786">
        <v>100</v>
      </c>
    </row>
    <row r="787" spans="10:10" x14ac:dyDescent="0.25">
      <c r="J787">
        <v>100</v>
      </c>
    </row>
    <row r="788" spans="10:10" x14ac:dyDescent="0.25">
      <c r="J788">
        <v>100</v>
      </c>
    </row>
    <row r="789" spans="10:10" x14ac:dyDescent="0.25">
      <c r="J789">
        <v>100</v>
      </c>
    </row>
    <row r="790" spans="10:10" x14ac:dyDescent="0.25">
      <c r="J790">
        <v>100</v>
      </c>
    </row>
    <row r="791" spans="10:10" x14ac:dyDescent="0.25">
      <c r="J791">
        <v>100</v>
      </c>
    </row>
    <row r="792" spans="10:10" x14ac:dyDescent="0.25">
      <c r="J792">
        <v>100</v>
      </c>
    </row>
    <row r="793" spans="10:10" x14ac:dyDescent="0.25">
      <c r="J793">
        <v>100</v>
      </c>
    </row>
    <row r="794" spans="10:10" x14ac:dyDescent="0.25">
      <c r="J794">
        <v>100</v>
      </c>
    </row>
    <row r="795" spans="10:10" x14ac:dyDescent="0.25">
      <c r="J795">
        <v>100</v>
      </c>
    </row>
    <row r="796" spans="10:10" x14ac:dyDescent="0.25">
      <c r="J796">
        <v>100</v>
      </c>
    </row>
    <row r="797" spans="10:10" x14ac:dyDescent="0.25">
      <c r="J797">
        <v>100</v>
      </c>
    </row>
    <row r="798" spans="10:10" x14ac:dyDescent="0.25">
      <c r="J798">
        <v>100</v>
      </c>
    </row>
    <row r="799" spans="10:10" x14ac:dyDescent="0.25">
      <c r="J799">
        <v>100</v>
      </c>
    </row>
    <row r="800" spans="10:10" x14ac:dyDescent="0.25">
      <c r="J800">
        <v>100</v>
      </c>
    </row>
    <row r="801" spans="10:10" x14ac:dyDescent="0.25">
      <c r="J801">
        <v>100</v>
      </c>
    </row>
    <row r="802" spans="10:10" x14ac:dyDescent="0.25">
      <c r="J802">
        <v>100</v>
      </c>
    </row>
    <row r="803" spans="10:10" x14ac:dyDescent="0.25">
      <c r="J803">
        <v>100</v>
      </c>
    </row>
    <row r="804" spans="10:10" x14ac:dyDescent="0.25">
      <c r="J804">
        <v>100</v>
      </c>
    </row>
    <row r="805" spans="10:10" x14ac:dyDescent="0.25">
      <c r="J805">
        <v>100</v>
      </c>
    </row>
    <row r="806" spans="10:10" x14ac:dyDescent="0.25">
      <c r="J806">
        <v>100</v>
      </c>
    </row>
    <row r="807" spans="10:10" x14ac:dyDescent="0.25">
      <c r="J807">
        <v>100</v>
      </c>
    </row>
    <row r="808" spans="10:10" x14ac:dyDescent="0.25">
      <c r="J808">
        <v>100</v>
      </c>
    </row>
    <row r="809" spans="10:10" x14ac:dyDescent="0.25">
      <c r="J809">
        <v>100</v>
      </c>
    </row>
    <row r="810" spans="10:10" x14ac:dyDescent="0.25">
      <c r="J810">
        <v>100</v>
      </c>
    </row>
    <row r="811" spans="10:10" x14ac:dyDescent="0.25">
      <c r="J811">
        <v>100</v>
      </c>
    </row>
    <row r="812" spans="10:10" x14ac:dyDescent="0.25">
      <c r="J812">
        <v>100</v>
      </c>
    </row>
    <row r="813" spans="10:10" x14ac:dyDescent="0.25">
      <c r="J813">
        <v>100</v>
      </c>
    </row>
    <row r="814" spans="10:10" x14ac:dyDescent="0.25">
      <c r="J814">
        <v>100</v>
      </c>
    </row>
    <row r="815" spans="10:10" x14ac:dyDescent="0.25">
      <c r="J815">
        <v>100</v>
      </c>
    </row>
    <row r="816" spans="10:10" x14ac:dyDescent="0.25">
      <c r="J816">
        <v>100</v>
      </c>
    </row>
    <row r="817" spans="10:10" x14ac:dyDescent="0.25">
      <c r="J817">
        <v>100</v>
      </c>
    </row>
    <row r="818" spans="10:10" x14ac:dyDescent="0.25">
      <c r="J818">
        <v>100</v>
      </c>
    </row>
    <row r="819" spans="10:10" x14ac:dyDescent="0.25">
      <c r="J819">
        <v>100</v>
      </c>
    </row>
    <row r="820" spans="10:10" x14ac:dyDescent="0.25">
      <c r="J820">
        <v>100</v>
      </c>
    </row>
    <row r="821" spans="10:10" x14ac:dyDescent="0.25">
      <c r="J821">
        <v>100</v>
      </c>
    </row>
    <row r="822" spans="10:10" x14ac:dyDescent="0.25">
      <c r="J822">
        <v>100</v>
      </c>
    </row>
    <row r="823" spans="10:10" x14ac:dyDescent="0.25">
      <c r="J823">
        <v>100</v>
      </c>
    </row>
    <row r="824" spans="10:10" x14ac:dyDescent="0.25">
      <c r="J824">
        <v>100</v>
      </c>
    </row>
    <row r="825" spans="10:10" x14ac:dyDescent="0.25">
      <c r="J825">
        <v>100</v>
      </c>
    </row>
    <row r="826" spans="10:10" x14ac:dyDescent="0.25">
      <c r="J826">
        <v>100</v>
      </c>
    </row>
    <row r="827" spans="10:10" x14ac:dyDescent="0.25">
      <c r="J827">
        <v>100</v>
      </c>
    </row>
    <row r="828" spans="10:10" x14ac:dyDescent="0.25">
      <c r="J828">
        <v>100</v>
      </c>
    </row>
    <row r="829" spans="10:10" x14ac:dyDescent="0.25">
      <c r="J829">
        <v>100</v>
      </c>
    </row>
    <row r="830" spans="10:10" x14ac:dyDescent="0.25">
      <c r="J830">
        <v>100</v>
      </c>
    </row>
    <row r="831" spans="10:10" x14ac:dyDescent="0.25">
      <c r="J831">
        <v>100</v>
      </c>
    </row>
    <row r="832" spans="10:10" x14ac:dyDescent="0.25">
      <c r="J832">
        <v>100</v>
      </c>
    </row>
    <row r="833" spans="10:10" x14ac:dyDescent="0.25">
      <c r="J833">
        <v>100</v>
      </c>
    </row>
    <row r="834" spans="10:10" x14ac:dyDescent="0.25">
      <c r="J834">
        <v>100</v>
      </c>
    </row>
    <row r="835" spans="10:10" x14ac:dyDescent="0.25">
      <c r="J835">
        <v>100</v>
      </c>
    </row>
    <row r="836" spans="10:10" x14ac:dyDescent="0.25">
      <c r="J836">
        <v>100</v>
      </c>
    </row>
    <row r="837" spans="10:10" x14ac:dyDescent="0.25">
      <c r="J837">
        <v>100</v>
      </c>
    </row>
    <row r="838" spans="10:10" x14ac:dyDescent="0.25">
      <c r="J838">
        <v>100</v>
      </c>
    </row>
    <row r="839" spans="10:10" x14ac:dyDescent="0.25">
      <c r="J839">
        <v>100</v>
      </c>
    </row>
    <row r="840" spans="10:10" x14ac:dyDescent="0.25">
      <c r="J840">
        <v>100</v>
      </c>
    </row>
    <row r="841" spans="10:10" x14ac:dyDescent="0.25">
      <c r="J841">
        <v>100</v>
      </c>
    </row>
    <row r="842" spans="10:10" x14ac:dyDescent="0.25">
      <c r="J842">
        <v>100</v>
      </c>
    </row>
    <row r="843" spans="10:10" x14ac:dyDescent="0.25">
      <c r="J843">
        <v>100</v>
      </c>
    </row>
    <row r="844" spans="10:10" x14ac:dyDescent="0.25">
      <c r="J844">
        <v>100</v>
      </c>
    </row>
    <row r="845" spans="10:10" x14ac:dyDescent="0.25">
      <c r="J845">
        <v>100</v>
      </c>
    </row>
    <row r="846" spans="10:10" x14ac:dyDescent="0.25">
      <c r="J846">
        <v>100</v>
      </c>
    </row>
    <row r="847" spans="10:10" x14ac:dyDescent="0.25">
      <c r="J847">
        <v>100</v>
      </c>
    </row>
    <row r="848" spans="10:10" x14ac:dyDescent="0.25">
      <c r="J848">
        <v>100</v>
      </c>
    </row>
    <row r="849" spans="10:10" x14ac:dyDescent="0.25">
      <c r="J849">
        <v>100</v>
      </c>
    </row>
    <row r="850" spans="10:10" x14ac:dyDescent="0.25">
      <c r="J850">
        <v>100</v>
      </c>
    </row>
    <row r="851" spans="10:10" x14ac:dyDescent="0.25">
      <c r="J851">
        <v>100</v>
      </c>
    </row>
    <row r="852" spans="10:10" x14ac:dyDescent="0.25">
      <c r="J852">
        <v>100</v>
      </c>
    </row>
    <row r="853" spans="10:10" x14ac:dyDescent="0.25">
      <c r="J853">
        <v>100</v>
      </c>
    </row>
    <row r="854" spans="10:10" x14ac:dyDescent="0.25">
      <c r="J854">
        <v>100</v>
      </c>
    </row>
    <row r="855" spans="10:10" x14ac:dyDescent="0.25">
      <c r="J855">
        <v>100</v>
      </c>
    </row>
    <row r="856" spans="10:10" x14ac:dyDescent="0.25">
      <c r="J856">
        <v>100</v>
      </c>
    </row>
    <row r="857" spans="10:10" x14ac:dyDescent="0.25">
      <c r="J857">
        <v>100</v>
      </c>
    </row>
    <row r="858" spans="10:10" x14ac:dyDescent="0.25">
      <c r="J858">
        <v>100</v>
      </c>
    </row>
    <row r="859" spans="10:10" x14ac:dyDescent="0.25">
      <c r="J859">
        <v>100</v>
      </c>
    </row>
    <row r="860" spans="10:10" x14ac:dyDescent="0.25">
      <c r="J860">
        <v>100</v>
      </c>
    </row>
    <row r="861" spans="10:10" x14ac:dyDescent="0.25">
      <c r="J861">
        <v>100</v>
      </c>
    </row>
    <row r="862" spans="10:10" x14ac:dyDescent="0.25">
      <c r="J862">
        <v>100</v>
      </c>
    </row>
    <row r="863" spans="10:10" x14ac:dyDescent="0.25">
      <c r="J863">
        <v>100</v>
      </c>
    </row>
    <row r="864" spans="10:10" x14ac:dyDescent="0.25">
      <c r="J864">
        <v>100</v>
      </c>
    </row>
    <row r="865" spans="10:10" x14ac:dyDescent="0.25">
      <c r="J865">
        <v>100</v>
      </c>
    </row>
    <row r="866" spans="10:10" x14ac:dyDescent="0.25">
      <c r="J866">
        <v>100</v>
      </c>
    </row>
    <row r="867" spans="10:10" x14ac:dyDescent="0.25">
      <c r="J867">
        <v>100</v>
      </c>
    </row>
    <row r="868" spans="10:10" x14ac:dyDescent="0.25">
      <c r="J868">
        <v>100</v>
      </c>
    </row>
    <row r="869" spans="10:10" x14ac:dyDescent="0.25">
      <c r="J869">
        <v>100</v>
      </c>
    </row>
    <row r="870" spans="10:10" x14ac:dyDescent="0.25">
      <c r="J870">
        <v>100</v>
      </c>
    </row>
    <row r="871" spans="10:10" x14ac:dyDescent="0.25">
      <c r="J871">
        <v>100</v>
      </c>
    </row>
    <row r="872" spans="10:10" x14ac:dyDescent="0.25">
      <c r="J872">
        <v>100</v>
      </c>
    </row>
    <row r="873" spans="10:10" x14ac:dyDescent="0.25">
      <c r="J873">
        <v>100</v>
      </c>
    </row>
    <row r="874" spans="10:10" x14ac:dyDescent="0.25">
      <c r="J874">
        <v>100</v>
      </c>
    </row>
    <row r="875" spans="10:10" x14ac:dyDescent="0.25">
      <c r="J875">
        <v>100</v>
      </c>
    </row>
    <row r="876" spans="10:10" x14ac:dyDescent="0.25">
      <c r="J876">
        <v>100</v>
      </c>
    </row>
    <row r="877" spans="10:10" x14ac:dyDescent="0.25">
      <c r="J877">
        <v>100</v>
      </c>
    </row>
    <row r="878" spans="10:10" x14ac:dyDescent="0.25">
      <c r="J878">
        <v>100</v>
      </c>
    </row>
    <row r="879" spans="10:10" x14ac:dyDescent="0.25">
      <c r="J879">
        <v>100</v>
      </c>
    </row>
    <row r="880" spans="10:10" x14ac:dyDescent="0.25">
      <c r="J880">
        <v>100</v>
      </c>
    </row>
    <row r="881" spans="10:10" x14ac:dyDescent="0.25">
      <c r="J881">
        <v>100</v>
      </c>
    </row>
    <row r="882" spans="10:10" x14ac:dyDescent="0.25">
      <c r="J882">
        <v>100</v>
      </c>
    </row>
    <row r="883" spans="10:10" x14ac:dyDescent="0.25">
      <c r="J883">
        <v>100</v>
      </c>
    </row>
    <row r="884" spans="10:10" x14ac:dyDescent="0.25">
      <c r="J884">
        <v>100</v>
      </c>
    </row>
    <row r="885" spans="10:10" x14ac:dyDescent="0.25">
      <c r="J885">
        <v>100</v>
      </c>
    </row>
    <row r="886" spans="10:10" x14ac:dyDescent="0.25">
      <c r="J886">
        <v>100</v>
      </c>
    </row>
    <row r="887" spans="10:10" x14ac:dyDescent="0.25">
      <c r="J887">
        <v>100</v>
      </c>
    </row>
    <row r="888" spans="10:10" x14ac:dyDescent="0.25">
      <c r="J888">
        <v>100</v>
      </c>
    </row>
    <row r="889" spans="10:10" x14ac:dyDescent="0.25">
      <c r="J889">
        <v>100</v>
      </c>
    </row>
    <row r="890" spans="10:10" x14ac:dyDescent="0.25">
      <c r="J890">
        <v>100</v>
      </c>
    </row>
    <row r="891" spans="10:10" x14ac:dyDescent="0.25">
      <c r="J891">
        <v>100</v>
      </c>
    </row>
    <row r="892" spans="10:10" x14ac:dyDescent="0.25">
      <c r="J892">
        <v>100</v>
      </c>
    </row>
    <row r="893" spans="10:10" x14ac:dyDescent="0.25">
      <c r="J893">
        <v>100</v>
      </c>
    </row>
    <row r="894" spans="10:10" x14ac:dyDescent="0.25">
      <c r="J894">
        <v>100</v>
      </c>
    </row>
    <row r="895" spans="10:10" x14ac:dyDescent="0.25">
      <c r="J895">
        <v>100</v>
      </c>
    </row>
    <row r="896" spans="10:10" x14ac:dyDescent="0.25">
      <c r="J896">
        <v>100</v>
      </c>
    </row>
    <row r="897" spans="10:10" x14ac:dyDescent="0.25">
      <c r="J897">
        <v>100</v>
      </c>
    </row>
    <row r="898" spans="10:10" x14ac:dyDescent="0.25">
      <c r="J898">
        <v>100</v>
      </c>
    </row>
    <row r="899" spans="10:10" x14ac:dyDescent="0.25">
      <c r="J899">
        <v>100</v>
      </c>
    </row>
    <row r="900" spans="10:10" x14ac:dyDescent="0.25">
      <c r="J900">
        <v>100</v>
      </c>
    </row>
    <row r="901" spans="10:10" x14ac:dyDescent="0.25">
      <c r="J901">
        <v>100</v>
      </c>
    </row>
    <row r="902" spans="10:10" x14ac:dyDescent="0.25">
      <c r="J902">
        <v>100</v>
      </c>
    </row>
    <row r="903" spans="10:10" x14ac:dyDescent="0.25">
      <c r="J903">
        <v>100</v>
      </c>
    </row>
    <row r="904" spans="10:10" x14ac:dyDescent="0.25">
      <c r="J904">
        <v>100</v>
      </c>
    </row>
    <row r="905" spans="10:10" x14ac:dyDescent="0.25">
      <c r="J905">
        <v>100</v>
      </c>
    </row>
    <row r="906" spans="10:10" x14ac:dyDescent="0.25">
      <c r="J906">
        <v>100</v>
      </c>
    </row>
    <row r="907" spans="10:10" x14ac:dyDescent="0.25">
      <c r="J907">
        <v>100</v>
      </c>
    </row>
    <row r="908" spans="10:10" x14ac:dyDescent="0.25">
      <c r="J908">
        <v>100</v>
      </c>
    </row>
    <row r="909" spans="10:10" x14ac:dyDescent="0.25">
      <c r="J909">
        <v>100</v>
      </c>
    </row>
    <row r="910" spans="10:10" x14ac:dyDescent="0.25">
      <c r="J910">
        <v>100</v>
      </c>
    </row>
    <row r="911" spans="10:10" x14ac:dyDescent="0.25">
      <c r="J911">
        <v>100</v>
      </c>
    </row>
    <row r="912" spans="10:10" x14ac:dyDescent="0.25">
      <c r="J912">
        <v>100</v>
      </c>
    </row>
    <row r="913" spans="10:10" x14ac:dyDescent="0.25">
      <c r="J913">
        <v>100</v>
      </c>
    </row>
    <row r="914" spans="10:10" x14ac:dyDescent="0.25">
      <c r="J914">
        <v>100</v>
      </c>
    </row>
    <row r="915" spans="10:10" x14ac:dyDescent="0.25">
      <c r="J915">
        <v>100</v>
      </c>
    </row>
    <row r="916" spans="10:10" x14ac:dyDescent="0.25">
      <c r="J916">
        <v>100</v>
      </c>
    </row>
    <row r="917" spans="10:10" x14ac:dyDescent="0.25">
      <c r="J917">
        <v>100</v>
      </c>
    </row>
    <row r="918" spans="10:10" x14ac:dyDescent="0.25">
      <c r="J918">
        <v>100</v>
      </c>
    </row>
    <row r="919" spans="10:10" x14ac:dyDescent="0.25">
      <c r="J919">
        <v>100</v>
      </c>
    </row>
    <row r="920" spans="10:10" x14ac:dyDescent="0.25">
      <c r="J920">
        <v>100</v>
      </c>
    </row>
    <row r="921" spans="10:10" x14ac:dyDescent="0.25">
      <c r="J921">
        <v>100</v>
      </c>
    </row>
    <row r="922" spans="10:10" x14ac:dyDescent="0.25">
      <c r="J922">
        <v>100</v>
      </c>
    </row>
    <row r="923" spans="10:10" x14ac:dyDescent="0.25">
      <c r="J923">
        <v>100</v>
      </c>
    </row>
    <row r="924" spans="10:10" x14ac:dyDescent="0.25">
      <c r="J924">
        <v>100</v>
      </c>
    </row>
    <row r="925" spans="10:10" x14ac:dyDescent="0.25">
      <c r="J925">
        <v>100</v>
      </c>
    </row>
    <row r="926" spans="10:10" x14ac:dyDescent="0.25">
      <c r="J926">
        <v>100</v>
      </c>
    </row>
    <row r="927" spans="10:10" x14ac:dyDescent="0.25">
      <c r="J927">
        <v>100</v>
      </c>
    </row>
    <row r="928" spans="10:10" x14ac:dyDescent="0.25">
      <c r="J928">
        <v>100</v>
      </c>
    </row>
    <row r="929" spans="10:10" x14ac:dyDescent="0.25">
      <c r="J929">
        <v>100</v>
      </c>
    </row>
    <row r="930" spans="10:10" x14ac:dyDescent="0.25">
      <c r="J930">
        <v>100</v>
      </c>
    </row>
    <row r="931" spans="10:10" x14ac:dyDescent="0.25">
      <c r="J931">
        <v>100</v>
      </c>
    </row>
    <row r="932" spans="10:10" x14ac:dyDescent="0.25">
      <c r="J932">
        <v>100</v>
      </c>
    </row>
    <row r="933" spans="10:10" x14ac:dyDescent="0.25">
      <c r="J933">
        <v>100</v>
      </c>
    </row>
    <row r="934" spans="10:10" x14ac:dyDescent="0.25">
      <c r="J934">
        <v>100</v>
      </c>
    </row>
    <row r="935" spans="10:10" x14ac:dyDescent="0.25">
      <c r="J935">
        <v>100</v>
      </c>
    </row>
    <row r="936" spans="10:10" x14ac:dyDescent="0.25">
      <c r="J936">
        <v>100</v>
      </c>
    </row>
    <row r="937" spans="10:10" x14ac:dyDescent="0.25">
      <c r="J937">
        <v>100</v>
      </c>
    </row>
    <row r="938" spans="10:10" x14ac:dyDescent="0.25">
      <c r="J938">
        <v>100</v>
      </c>
    </row>
    <row r="939" spans="10:10" x14ac:dyDescent="0.25">
      <c r="J939">
        <v>100</v>
      </c>
    </row>
    <row r="940" spans="10:10" x14ac:dyDescent="0.25">
      <c r="J940">
        <v>100</v>
      </c>
    </row>
    <row r="941" spans="10:10" x14ac:dyDescent="0.25">
      <c r="J941">
        <v>100</v>
      </c>
    </row>
    <row r="942" spans="10:10" x14ac:dyDescent="0.25">
      <c r="J942">
        <v>100</v>
      </c>
    </row>
    <row r="943" spans="10:10" x14ac:dyDescent="0.25">
      <c r="J943">
        <v>100</v>
      </c>
    </row>
    <row r="944" spans="10:10" x14ac:dyDescent="0.25">
      <c r="J944">
        <v>100</v>
      </c>
    </row>
    <row r="945" spans="10:10" x14ac:dyDescent="0.25">
      <c r="J945">
        <v>100</v>
      </c>
    </row>
    <row r="946" spans="10:10" x14ac:dyDescent="0.25">
      <c r="J946">
        <v>100</v>
      </c>
    </row>
    <row r="947" spans="10:10" x14ac:dyDescent="0.25">
      <c r="J947">
        <v>100</v>
      </c>
    </row>
    <row r="948" spans="10:10" x14ac:dyDescent="0.25">
      <c r="J948">
        <v>100</v>
      </c>
    </row>
    <row r="949" spans="10:10" x14ac:dyDescent="0.25">
      <c r="J949">
        <v>100</v>
      </c>
    </row>
    <row r="950" spans="10:10" x14ac:dyDescent="0.25">
      <c r="J950">
        <v>100</v>
      </c>
    </row>
    <row r="951" spans="10:10" x14ac:dyDescent="0.25">
      <c r="J951">
        <v>100</v>
      </c>
    </row>
    <row r="952" spans="10:10" x14ac:dyDescent="0.25">
      <c r="J952">
        <v>100</v>
      </c>
    </row>
    <row r="953" spans="10:10" x14ac:dyDescent="0.25">
      <c r="J953">
        <v>100</v>
      </c>
    </row>
    <row r="954" spans="10:10" x14ac:dyDescent="0.25">
      <c r="J954">
        <v>100</v>
      </c>
    </row>
    <row r="955" spans="10:10" x14ac:dyDescent="0.25">
      <c r="J955">
        <v>100</v>
      </c>
    </row>
    <row r="956" spans="10:10" x14ac:dyDescent="0.25">
      <c r="J956">
        <v>100</v>
      </c>
    </row>
    <row r="957" spans="10:10" x14ac:dyDescent="0.25">
      <c r="J957">
        <v>100</v>
      </c>
    </row>
    <row r="958" spans="10:10" x14ac:dyDescent="0.25">
      <c r="J958">
        <v>100</v>
      </c>
    </row>
    <row r="959" spans="10:10" x14ac:dyDescent="0.25">
      <c r="J959">
        <v>100</v>
      </c>
    </row>
    <row r="960" spans="10:10" x14ac:dyDescent="0.25">
      <c r="J960">
        <v>100</v>
      </c>
    </row>
    <row r="961" spans="10:10" x14ac:dyDescent="0.25">
      <c r="J961">
        <v>100</v>
      </c>
    </row>
    <row r="962" spans="10:10" x14ac:dyDescent="0.25">
      <c r="J962">
        <v>100</v>
      </c>
    </row>
    <row r="963" spans="10:10" x14ac:dyDescent="0.25">
      <c r="J963">
        <v>100</v>
      </c>
    </row>
    <row r="964" spans="10:10" x14ac:dyDescent="0.25">
      <c r="J964">
        <v>100</v>
      </c>
    </row>
    <row r="965" spans="10:10" x14ac:dyDescent="0.25">
      <c r="J965">
        <v>100</v>
      </c>
    </row>
    <row r="966" spans="10:10" x14ac:dyDescent="0.25">
      <c r="J966">
        <v>100</v>
      </c>
    </row>
    <row r="967" spans="10:10" x14ac:dyDescent="0.25">
      <c r="J967">
        <v>100</v>
      </c>
    </row>
    <row r="968" spans="10:10" x14ac:dyDescent="0.25">
      <c r="J968">
        <v>100</v>
      </c>
    </row>
    <row r="969" spans="10:10" x14ac:dyDescent="0.25">
      <c r="J969">
        <v>100</v>
      </c>
    </row>
    <row r="970" spans="10:10" x14ac:dyDescent="0.25">
      <c r="J970">
        <v>100</v>
      </c>
    </row>
    <row r="971" spans="10:10" x14ac:dyDescent="0.25">
      <c r="J971">
        <v>100</v>
      </c>
    </row>
    <row r="972" spans="10:10" x14ac:dyDescent="0.25">
      <c r="J972">
        <v>100</v>
      </c>
    </row>
    <row r="973" spans="10:10" x14ac:dyDescent="0.25">
      <c r="J973">
        <v>100</v>
      </c>
    </row>
    <row r="974" spans="10:10" x14ac:dyDescent="0.25">
      <c r="J974">
        <v>100</v>
      </c>
    </row>
    <row r="975" spans="10:10" x14ac:dyDescent="0.25">
      <c r="J975">
        <v>100</v>
      </c>
    </row>
    <row r="976" spans="10:10" x14ac:dyDescent="0.25">
      <c r="J976">
        <v>100</v>
      </c>
    </row>
    <row r="977" spans="9:10" x14ac:dyDescent="0.25">
      <c r="J977">
        <v>100</v>
      </c>
    </row>
    <row r="978" spans="9:10" x14ac:dyDescent="0.25">
      <c r="I978" t="s">
        <v>107</v>
      </c>
      <c r="J978">
        <v>90000</v>
      </c>
    </row>
    <row r="979" spans="9:10" x14ac:dyDescent="0.25">
      <c r="J979">
        <v>100</v>
      </c>
    </row>
    <row r="980" spans="9:10" x14ac:dyDescent="0.25">
      <c r="J980">
        <v>100</v>
      </c>
    </row>
    <row r="981" spans="9:10" x14ac:dyDescent="0.25">
      <c r="J981">
        <v>100</v>
      </c>
    </row>
    <row r="982" spans="9:10" x14ac:dyDescent="0.25">
      <c r="J982">
        <v>100</v>
      </c>
    </row>
    <row r="983" spans="9:10" x14ac:dyDescent="0.25">
      <c r="J983">
        <v>100</v>
      </c>
    </row>
    <row r="984" spans="9:10" x14ac:dyDescent="0.25">
      <c r="J984">
        <v>100</v>
      </c>
    </row>
    <row r="985" spans="9:10" x14ac:dyDescent="0.25">
      <c r="J985">
        <v>100</v>
      </c>
    </row>
    <row r="986" spans="9:10" x14ac:dyDescent="0.25">
      <c r="J986">
        <v>100</v>
      </c>
    </row>
    <row r="987" spans="9:10" x14ac:dyDescent="0.25">
      <c r="J987">
        <v>100</v>
      </c>
    </row>
    <row r="988" spans="9:10" x14ac:dyDescent="0.25">
      <c r="J988">
        <v>100</v>
      </c>
    </row>
    <row r="989" spans="9:10" x14ac:dyDescent="0.25">
      <c r="J989">
        <v>100</v>
      </c>
    </row>
    <row r="990" spans="9:10" x14ac:dyDescent="0.25">
      <c r="J990">
        <v>29857.8</v>
      </c>
    </row>
    <row r="991" spans="9:10" x14ac:dyDescent="0.25">
      <c r="J991">
        <v>100</v>
      </c>
    </row>
    <row r="992" spans="9:10" x14ac:dyDescent="0.25">
      <c r="J992">
        <v>100</v>
      </c>
    </row>
    <row r="993" spans="9:10" x14ac:dyDescent="0.25">
      <c r="J993">
        <v>100</v>
      </c>
    </row>
    <row r="994" spans="9:10" x14ac:dyDescent="0.25">
      <c r="J994">
        <v>100</v>
      </c>
    </row>
    <row r="995" spans="9:10" x14ac:dyDescent="0.25">
      <c r="J995">
        <v>100</v>
      </c>
    </row>
    <row r="996" spans="9:10" x14ac:dyDescent="0.25">
      <c r="J996">
        <v>100</v>
      </c>
    </row>
    <row r="997" spans="9:10" x14ac:dyDescent="0.25">
      <c r="I997" t="s">
        <v>108</v>
      </c>
      <c r="J997">
        <v>500</v>
      </c>
    </row>
    <row r="998" spans="9:10" x14ac:dyDescent="0.25">
      <c r="J998">
        <v>100</v>
      </c>
    </row>
    <row r="999" spans="9:10" x14ac:dyDescent="0.25">
      <c r="J999">
        <v>100</v>
      </c>
    </row>
    <row r="1000" spans="9:10" x14ac:dyDescent="0.25">
      <c r="J1000">
        <v>100</v>
      </c>
    </row>
    <row r="1001" spans="9:10" x14ac:dyDescent="0.25">
      <c r="J1001">
        <v>100</v>
      </c>
    </row>
    <row r="1002" spans="9:10" x14ac:dyDescent="0.25">
      <c r="J1002">
        <v>100</v>
      </c>
    </row>
    <row r="1003" spans="9:10" x14ac:dyDescent="0.25">
      <c r="J1003">
        <v>100</v>
      </c>
    </row>
    <row r="1004" spans="9:10" x14ac:dyDescent="0.25">
      <c r="J1004">
        <v>100</v>
      </c>
    </row>
    <row r="1005" spans="9:10" x14ac:dyDescent="0.25">
      <c r="J1005">
        <v>100</v>
      </c>
    </row>
    <row r="1006" spans="9:10" x14ac:dyDescent="0.25">
      <c r="J1006">
        <v>100</v>
      </c>
    </row>
    <row r="1007" spans="9:10" x14ac:dyDescent="0.25">
      <c r="J1007">
        <v>100</v>
      </c>
    </row>
    <row r="1008" spans="9:10" x14ac:dyDescent="0.25">
      <c r="J1008">
        <v>100</v>
      </c>
    </row>
    <row r="1009" spans="10:10" x14ac:dyDescent="0.25">
      <c r="J1009">
        <v>100</v>
      </c>
    </row>
    <row r="1010" spans="10:10" x14ac:dyDescent="0.25">
      <c r="J1010">
        <v>100</v>
      </c>
    </row>
    <row r="1011" spans="10:10" x14ac:dyDescent="0.25">
      <c r="J1011">
        <v>100</v>
      </c>
    </row>
    <row r="1012" spans="10:10" x14ac:dyDescent="0.25">
      <c r="J1012">
        <v>100</v>
      </c>
    </row>
    <row r="1013" spans="10:10" x14ac:dyDescent="0.25">
      <c r="J1013">
        <v>100</v>
      </c>
    </row>
    <row r="1014" spans="10:10" x14ac:dyDescent="0.25">
      <c r="J1014">
        <v>100</v>
      </c>
    </row>
    <row r="1015" spans="10:10" x14ac:dyDescent="0.25">
      <c r="J1015">
        <v>100</v>
      </c>
    </row>
    <row r="1016" spans="10:10" x14ac:dyDescent="0.25">
      <c r="J1016">
        <v>100</v>
      </c>
    </row>
    <row r="1017" spans="10:10" x14ac:dyDescent="0.25">
      <c r="J1017">
        <v>100</v>
      </c>
    </row>
    <row r="1018" spans="10:10" x14ac:dyDescent="0.25">
      <c r="J1018">
        <v>100</v>
      </c>
    </row>
    <row r="1019" spans="10:10" x14ac:dyDescent="0.25">
      <c r="J1019">
        <v>100</v>
      </c>
    </row>
    <row r="1020" spans="10:10" x14ac:dyDescent="0.25">
      <c r="J1020">
        <v>100</v>
      </c>
    </row>
    <row r="1021" spans="10:10" x14ac:dyDescent="0.25">
      <c r="J1021">
        <v>100</v>
      </c>
    </row>
    <row r="1022" spans="10:10" x14ac:dyDescent="0.25">
      <c r="J1022">
        <v>100</v>
      </c>
    </row>
    <row r="1023" spans="10:10" x14ac:dyDescent="0.25">
      <c r="J1023">
        <v>100</v>
      </c>
    </row>
    <row r="1024" spans="10:10" x14ac:dyDescent="0.25">
      <c r="J1024">
        <v>100</v>
      </c>
    </row>
    <row r="1025" spans="10:10" x14ac:dyDescent="0.25">
      <c r="J1025">
        <v>100</v>
      </c>
    </row>
    <row r="1026" spans="10:10" x14ac:dyDescent="0.25">
      <c r="J1026">
        <v>100</v>
      </c>
    </row>
    <row r="1027" spans="10:10" x14ac:dyDescent="0.25">
      <c r="J1027">
        <v>100</v>
      </c>
    </row>
    <row r="1028" spans="10:10" x14ac:dyDescent="0.25">
      <c r="J1028">
        <v>100</v>
      </c>
    </row>
    <row r="1029" spans="10:10" x14ac:dyDescent="0.25">
      <c r="J1029">
        <v>100</v>
      </c>
    </row>
    <row r="1030" spans="10:10" x14ac:dyDescent="0.25">
      <c r="J1030">
        <v>100</v>
      </c>
    </row>
    <row r="1031" spans="10:10" x14ac:dyDescent="0.25">
      <c r="J1031">
        <v>100</v>
      </c>
    </row>
    <row r="1032" spans="10:10" x14ac:dyDescent="0.25">
      <c r="J1032">
        <v>100</v>
      </c>
    </row>
    <row r="1033" spans="10:10" x14ac:dyDescent="0.25">
      <c r="J1033">
        <v>100</v>
      </c>
    </row>
    <row r="1034" spans="10:10" x14ac:dyDescent="0.25">
      <c r="J1034">
        <v>100</v>
      </c>
    </row>
    <row r="1035" spans="10:10" x14ac:dyDescent="0.25">
      <c r="J1035">
        <v>100</v>
      </c>
    </row>
    <row r="1036" spans="10:10" x14ac:dyDescent="0.25">
      <c r="J1036">
        <v>100</v>
      </c>
    </row>
    <row r="1037" spans="10:10" x14ac:dyDescent="0.25">
      <c r="J1037">
        <v>100</v>
      </c>
    </row>
    <row r="1038" spans="10:10" x14ac:dyDescent="0.25">
      <c r="J1038">
        <v>100</v>
      </c>
    </row>
    <row r="1039" spans="10:10" x14ac:dyDescent="0.25">
      <c r="J1039">
        <v>2000</v>
      </c>
    </row>
    <row r="1040" spans="10:10" x14ac:dyDescent="0.25">
      <c r="J1040">
        <v>2000</v>
      </c>
    </row>
    <row r="1041" spans="9:10" x14ac:dyDescent="0.25">
      <c r="J1041">
        <v>1500</v>
      </c>
    </row>
    <row r="1042" spans="9:10" x14ac:dyDescent="0.25">
      <c r="J1042">
        <v>500</v>
      </c>
    </row>
    <row r="1043" spans="9:10" x14ac:dyDescent="0.25">
      <c r="J1043">
        <v>2400</v>
      </c>
    </row>
    <row r="1044" spans="9:10" x14ac:dyDescent="0.25">
      <c r="J1044">
        <v>500</v>
      </c>
    </row>
    <row r="1045" spans="9:10" x14ac:dyDescent="0.25">
      <c r="J1045">
        <v>255338.56</v>
      </c>
    </row>
    <row r="1046" spans="9:10" x14ac:dyDescent="0.25">
      <c r="I1046" t="s">
        <v>109</v>
      </c>
      <c r="J1046">
        <f>53*100</f>
        <v>5300</v>
      </c>
    </row>
    <row r="1047" spans="9:10" x14ac:dyDescent="0.25">
      <c r="J1047">
        <v>193016.67702</v>
      </c>
    </row>
    <row r="1048" spans="9:10" x14ac:dyDescent="0.25">
      <c r="J1048">
        <v>2450</v>
      </c>
    </row>
    <row r="1049" spans="9:10" x14ac:dyDescent="0.25">
      <c r="J1049">
        <v>1150</v>
      </c>
    </row>
    <row r="1050" spans="9:10" x14ac:dyDescent="0.25">
      <c r="J1050">
        <v>1350</v>
      </c>
    </row>
    <row r="1051" spans="9:10" x14ac:dyDescent="0.25">
      <c r="J1051">
        <v>3700</v>
      </c>
    </row>
    <row r="1052" spans="9:10" x14ac:dyDescent="0.25">
      <c r="J1052">
        <v>270</v>
      </c>
    </row>
    <row r="1053" spans="9:10" x14ac:dyDescent="0.25">
      <c r="I1053" t="s">
        <v>110</v>
      </c>
      <c r="J1053">
        <v>5000</v>
      </c>
    </row>
    <row r="1054" spans="9:10" x14ac:dyDescent="0.25">
      <c r="J1054">
        <v>200</v>
      </c>
    </row>
    <row r="1055" spans="9:10" x14ac:dyDescent="0.25">
      <c r="J1055">
        <v>4341</v>
      </c>
    </row>
    <row r="1056" spans="9:10" x14ac:dyDescent="0.25">
      <c r="J1056">
        <v>1000</v>
      </c>
    </row>
    <row r="1057" spans="9:10" x14ac:dyDescent="0.25">
      <c r="J1057">
        <v>300</v>
      </c>
    </row>
    <row r="1058" spans="9:10" x14ac:dyDescent="0.25">
      <c r="J1058">
        <v>1200</v>
      </c>
    </row>
    <row r="1059" spans="9:10" x14ac:dyDescent="0.25">
      <c r="I1059" s="36">
        <f>SUM(J11:J1059)</f>
        <v>1138673.40702</v>
      </c>
      <c r="J1059">
        <v>4000</v>
      </c>
    </row>
    <row r="1060" spans="9:10" x14ac:dyDescent="0.25">
      <c r="J1060">
        <v>1200</v>
      </c>
    </row>
    <row r="1061" spans="9:10" x14ac:dyDescent="0.25">
      <c r="J1061">
        <v>800</v>
      </c>
    </row>
    <row r="1062" spans="9:10" x14ac:dyDescent="0.25">
      <c r="J1062">
        <v>300</v>
      </c>
    </row>
    <row r="1063" spans="9:10" x14ac:dyDescent="0.25">
      <c r="J1063">
        <v>1200</v>
      </c>
    </row>
    <row r="1064" spans="9:10" x14ac:dyDescent="0.25">
      <c r="J1064">
        <v>200</v>
      </c>
    </row>
    <row r="1065" spans="9:10" x14ac:dyDescent="0.25">
      <c r="J1065">
        <v>700</v>
      </c>
    </row>
    <row r="1066" spans="9:10" x14ac:dyDescent="0.25">
      <c r="J1066">
        <v>100</v>
      </c>
    </row>
    <row r="1067" spans="9:10" x14ac:dyDescent="0.25">
      <c r="J1067">
        <v>201</v>
      </c>
    </row>
    <row r="1068" spans="9:10" x14ac:dyDescent="0.25">
      <c r="J1068">
        <v>1501</v>
      </c>
    </row>
    <row r="1069" spans="9:10" x14ac:dyDescent="0.25">
      <c r="J1069">
        <v>201</v>
      </c>
    </row>
    <row r="1070" spans="9:10" x14ac:dyDescent="0.25">
      <c r="J1070">
        <v>201</v>
      </c>
    </row>
    <row r="1071" spans="9:10" x14ac:dyDescent="0.25">
      <c r="J1071">
        <v>500</v>
      </c>
    </row>
    <row r="1072" spans="9:10" x14ac:dyDescent="0.25">
      <c r="J1072">
        <v>100</v>
      </c>
    </row>
    <row r="1073" spans="9:10" x14ac:dyDescent="0.25">
      <c r="J1073">
        <v>200</v>
      </c>
    </row>
    <row r="1074" spans="9:10" x14ac:dyDescent="0.25">
      <c r="J1074">
        <v>100</v>
      </c>
    </row>
    <row r="1075" spans="9:10" x14ac:dyDescent="0.25">
      <c r="J1075">
        <v>100</v>
      </c>
    </row>
    <row r="1076" spans="9:10" x14ac:dyDescent="0.25">
      <c r="J1076">
        <v>200</v>
      </c>
    </row>
    <row r="1077" spans="9:10" x14ac:dyDescent="0.25">
      <c r="J1077">
        <v>201</v>
      </c>
    </row>
    <row r="1078" spans="9:10" x14ac:dyDescent="0.25">
      <c r="J1078">
        <v>201</v>
      </c>
    </row>
    <row r="1079" spans="9:10" x14ac:dyDescent="0.25">
      <c r="J1079">
        <v>100</v>
      </c>
    </row>
    <row r="1080" spans="9:10" x14ac:dyDescent="0.25">
      <c r="J1080">
        <v>100</v>
      </c>
    </row>
    <row r="1081" spans="9:10" x14ac:dyDescent="0.25">
      <c r="J1081">
        <v>100</v>
      </c>
    </row>
    <row r="1082" spans="9:10" x14ac:dyDescent="0.25">
      <c r="J1082">
        <v>100</v>
      </c>
    </row>
    <row r="1083" spans="9:10" x14ac:dyDescent="0.25">
      <c r="J1083">
        <v>100</v>
      </c>
    </row>
    <row r="1084" spans="9:10" x14ac:dyDescent="0.25">
      <c r="I1084" t="s">
        <v>111</v>
      </c>
      <c r="J1084">
        <v>100</v>
      </c>
    </row>
    <row r="1085" spans="9:10" x14ac:dyDescent="0.25">
      <c r="J1085">
        <v>100</v>
      </c>
    </row>
    <row r="1086" spans="9:10" x14ac:dyDescent="0.25">
      <c r="J1086">
        <v>100</v>
      </c>
    </row>
    <row r="1087" spans="9:10" x14ac:dyDescent="0.25">
      <c r="J1087">
        <v>100</v>
      </c>
    </row>
    <row r="1088" spans="9:10" x14ac:dyDescent="0.25">
      <c r="J1088">
        <v>100</v>
      </c>
    </row>
    <row r="1089" spans="10:10" x14ac:dyDescent="0.25">
      <c r="J1089">
        <v>100</v>
      </c>
    </row>
    <row r="1090" spans="10:10" x14ac:dyDescent="0.25">
      <c r="J1090">
        <v>100</v>
      </c>
    </row>
    <row r="1091" spans="10:10" x14ac:dyDescent="0.25">
      <c r="J1091">
        <v>100</v>
      </c>
    </row>
    <row r="1092" spans="10:10" x14ac:dyDescent="0.25">
      <c r="J1092">
        <v>100</v>
      </c>
    </row>
    <row r="1093" spans="10:10" x14ac:dyDescent="0.25">
      <c r="J1093">
        <v>100</v>
      </c>
    </row>
    <row r="1094" spans="10:10" x14ac:dyDescent="0.25">
      <c r="J1094">
        <v>100</v>
      </c>
    </row>
    <row r="1095" spans="10:10" x14ac:dyDescent="0.25">
      <c r="J1095">
        <v>100</v>
      </c>
    </row>
    <row r="1096" spans="10:10" x14ac:dyDescent="0.25">
      <c r="J1096">
        <v>100</v>
      </c>
    </row>
    <row r="1097" spans="10:10" x14ac:dyDescent="0.25">
      <c r="J1097">
        <v>100</v>
      </c>
    </row>
    <row r="1098" spans="10:10" x14ac:dyDescent="0.25">
      <c r="J1098">
        <v>100</v>
      </c>
    </row>
    <row r="1099" spans="10:10" x14ac:dyDescent="0.25">
      <c r="J1099">
        <v>100</v>
      </c>
    </row>
    <row r="1100" spans="10:10" x14ac:dyDescent="0.25">
      <c r="J1100">
        <v>100</v>
      </c>
    </row>
    <row r="1101" spans="10:10" x14ac:dyDescent="0.25">
      <c r="J1101">
        <v>100</v>
      </c>
    </row>
    <row r="1102" spans="10:10" x14ac:dyDescent="0.25">
      <c r="J1102">
        <v>100</v>
      </c>
    </row>
    <row r="1103" spans="10:10" x14ac:dyDescent="0.25">
      <c r="J1103">
        <v>100</v>
      </c>
    </row>
    <row r="1104" spans="10:10" x14ac:dyDescent="0.25">
      <c r="J1104">
        <v>100</v>
      </c>
    </row>
    <row r="1105" spans="7:10" x14ac:dyDescent="0.25">
      <c r="J1105">
        <v>100</v>
      </c>
    </row>
    <row r="1106" spans="7:10" x14ac:dyDescent="0.25">
      <c r="J1106">
        <v>100</v>
      </c>
    </row>
    <row r="1107" spans="7:10" x14ac:dyDescent="0.25">
      <c r="G1107" s="35"/>
      <c r="J1107">
        <v>100</v>
      </c>
    </row>
    <row r="1108" spans="7:10" x14ac:dyDescent="0.25">
      <c r="J1108">
        <v>100</v>
      </c>
    </row>
    <row r="1109" spans="7:10" x14ac:dyDescent="0.25">
      <c r="J1109">
        <v>100</v>
      </c>
    </row>
    <row r="1110" spans="7:10" x14ac:dyDescent="0.25">
      <c r="J1110">
        <v>100</v>
      </c>
    </row>
    <row r="1111" spans="7:10" x14ac:dyDescent="0.25">
      <c r="J1111">
        <v>100</v>
      </c>
    </row>
    <row r="1112" spans="7:10" x14ac:dyDescent="0.25">
      <c r="J1112">
        <v>100</v>
      </c>
    </row>
    <row r="1113" spans="7:10" x14ac:dyDescent="0.25">
      <c r="J1113">
        <v>100</v>
      </c>
    </row>
    <row r="1114" spans="7:10" x14ac:dyDescent="0.25">
      <c r="J1114">
        <v>100</v>
      </c>
    </row>
    <row r="1115" spans="7:10" x14ac:dyDescent="0.25">
      <c r="J1115">
        <v>100</v>
      </c>
    </row>
    <row r="1116" spans="7:10" x14ac:dyDescent="0.25">
      <c r="J1116">
        <v>100</v>
      </c>
    </row>
    <row r="1117" spans="7:10" x14ac:dyDescent="0.25">
      <c r="J1117">
        <v>100</v>
      </c>
    </row>
    <row r="1118" spans="7:10" x14ac:dyDescent="0.25">
      <c r="J1118">
        <v>100</v>
      </c>
    </row>
    <row r="1119" spans="7:10" x14ac:dyDescent="0.25">
      <c r="J1119">
        <v>100</v>
      </c>
    </row>
    <row r="1120" spans="7:10" x14ac:dyDescent="0.25">
      <c r="J1120">
        <v>100</v>
      </c>
    </row>
    <row r="1121" spans="10:10" x14ac:dyDescent="0.25">
      <c r="J1121">
        <v>100</v>
      </c>
    </row>
    <row r="1122" spans="10:10" x14ac:dyDescent="0.25">
      <c r="J1122">
        <v>100</v>
      </c>
    </row>
    <row r="1123" spans="10:10" x14ac:dyDescent="0.25">
      <c r="J1123">
        <v>100</v>
      </c>
    </row>
    <row r="1124" spans="10:10" x14ac:dyDescent="0.25">
      <c r="J1124">
        <v>100</v>
      </c>
    </row>
    <row r="1125" spans="10:10" x14ac:dyDescent="0.25">
      <c r="J1125">
        <v>5000</v>
      </c>
    </row>
    <row r="1126" spans="10:10" x14ac:dyDescent="0.25">
      <c r="J1126">
        <v>5000</v>
      </c>
    </row>
    <row r="1127" spans="10:10" x14ac:dyDescent="0.25">
      <c r="J1127">
        <v>5000</v>
      </c>
    </row>
    <row r="1128" spans="10:10" x14ac:dyDescent="0.25">
      <c r="J1128">
        <v>30</v>
      </c>
    </row>
    <row r="1129" spans="10:10" x14ac:dyDescent="0.25">
      <c r="J1129">
        <v>30</v>
      </c>
    </row>
    <row r="1130" spans="10:10" x14ac:dyDescent="0.25">
      <c r="J1130">
        <v>30</v>
      </c>
    </row>
    <row r="1131" spans="10:10" x14ac:dyDescent="0.25">
      <c r="J1131">
        <v>197800</v>
      </c>
    </row>
    <row r="1132" spans="10:10" x14ac:dyDescent="0.25">
      <c r="J1132">
        <v>120000</v>
      </c>
    </row>
    <row r="1133" spans="10:10" x14ac:dyDescent="0.25">
      <c r="J1133">
        <f>5600*2</f>
        <v>11200</v>
      </c>
    </row>
    <row r="1134" spans="10:10" x14ac:dyDescent="0.25">
      <c r="J1134">
        <v>8000</v>
      </c>
    </row>
    <row r="1135" spans="10:10" x14ac:dyDescent="0.25">
      <c r="J1135">
        <v>2100</v>
      </c>
    </row>
    <row r="1136" spans="10:10" x14ac:dyDescent="0.25">
      <c r="J1136">
        <v>110</v>
      </c>
    </row>
    <row r="1137" spans="10:10" x14ac:dyDescent="0.25">
      <c r="J1137">
        <v>31</v>
      </c>
    </row>
    <row r="1138" spans="10:10" x14ac:dyDescent="0.25">
      <c r="J1138">
        <v>31</v>
      </c>
    </row>
    <row r="1139" spans="10:10" x14ac:dyDescent="0.25">
      <c r="J1139">
        <v>31</v>
      </c>
    </row>
    <row r="1140" spans="10:10" x14ac:dyDescent="0.25">
      <c r="J1140">
        <v>3128</v>
      </c>
    </row>
    <row r="1141" spans="10:10" x14ac:dyDescent="0.25">
      <c r="J1141">
        <f>865*4</f>
        <v>3460</v>
      </c>
    </row>
    <row r="1142" spans="10:10" x14ac:dyDescent="0.25">
      <c r="J1142">
        <f>824*4</f>
        <v>3296</v>
      </c>
    </row>
    <row r="1143" spans="10:10" x14ac:dyDescent="0.25">
      <c r="J1143">
        <f>775*4</f>
        <v>3100</v>
      </c>
    </row>
    <row r="1144" spans="10:10" x14ac:dyDescent="0.25">
      <c r="J1144">
        <f>751*4</f>
        <v>3004</v>
      </c>
    </row>
    <row r="1145" spans="10:10" x14ac:dyDescent="0.25">
      <c r="J1145">
        <f>724*4</f>
        <v>2896</v>
      </c>
    </row>
    <row r="1146" spans="10:10" x14ac:dyDescent="0.25">
      <c r="J1146">
        <f>722*4</f>
        <v>2888</v>
      </c>
    </row>
    <row r="1147" spans="10:10" x14ac:dyDescent="0.25">
      <c r="J1147">
        <f>690*4</f>
        <v>2760</v>
      </c>
    </row>
    <row r="1148" spans="10:10" x14ac:dyDescent="0.25">
      <c r="J1148">
        <f>684*4</f>
        <v>2736</v>
      </c>
    </row>
    <row r="1149" spans="10:10" x14ac:dyDescent="0.25">
      <c r="J1149">
        <f>682*4</f>
        <v>2728</v>
      </c>
    </row>
    <row r="1150" spans="10:10" x14ac:dyDescent="0.25">
      <c r="J1150">
        <f>656*4</f>
        <v>2624</v>
      </c>
    </row>
    <row r="1151" spans="10:10" x14ac:dyDescent="0.25">
      <c r="J1151">
        <f>603*4</f>
        <v>2412</v>
      </c>
    </row>
    <row r="1152" spans="10:10" x14ac:dyDescent="0.25">
      <c r="J1152">
        <f>599*4</f>
        <v>2396</v>
      </c>
    </row>
    <row r="1153" spans="10:10" x14ac:dyDescent="0.25">
      <c r="J1153">
        <f>567*4</f>
        <v>2268</v>
      </c>
    </row>
    <row r="1154" spans="10:10" x14ac:dyDescent="0.25">
      <c r="J1154">
        <f>540*4</f>
        <v>2160</v>
      </c>
    </row>
    <row r="1155" spans="10:10" x14ac:dyDescent="0.25">
      <c r="J1155">
        <f>518*4</f>
        <v>2072</v>
      </c>
    </row>
    <row r="1156" spans="10:10" x14ac:dyDescent="0.25">
      <c r="J1156">
        <f>501*4</f>
        <v>2004</v>
      </c>
    </row>
    <row r="1157" spans="10:10" x14ac:dyDescent="0.25">
      <c r="J1157">
        <f>497*4</f>
        <v>1988</v>
      </c>
    </row>
    <row r="1158" spans="10:10" x14ac:dyDescent="0.25">
      <c r="J1158">
        <f>487*4</f>
        <v>1948</v>
      </c>
    </row>
    <row r="1159" spans="10:10" x14ac:dyDescent="0.25">
      <c r="J1159">
        <f>474*4</f>
        <v>1896</v>
      </c>
    </row>
    <row r="1160" spans="10:10" x14ac:dyDescent="0.25">
      <c r="J1160">
        <f>473*4</f>
        <v>1892</v>
      </c>
    </row>
    <row r="1161" spans="10:10" x14ac:dyDescent="0.25">
      <c r="J1161">
        <f>462*4</f>
        <v>1848</v>
      </c>
    </row>
    <row r="1162" spans="10:10" x14ac:dyDescent="0.25">
      <c r="J1162">
        <f>431*4</f>
        <v>1724</v>
      </c>
    </row>
    <row r="1163" spans="10:10" x14ac:dyDescent="0.25">
      <c r="J1163">
        <f>426*4</f>
        <v>1704</v>
      </c>
    </row>
    <row r="1164" spans="10:10" x14ac:dyDescent="0.25">
      <c r="J1164">
        <f>421*4</f>
        <v>1684</v>
      </c>
    </row>
    <row r="1165" spans="10:10" x14ac:dyDescent="0.25">
      <c r="J1165">
        <f>384*4</f>
        <v>1536</v>
      </c>
    </row>
    <row r="1166" spans="10:10" x14ac:dyDescent="0.25">
      <c r="J1166">
        <f>368*4</f>
        <v>1472</v>
      </c>
    </row>
    <row r="1167" spans="10:10" x14ac:dyDescent="0.25">
      <c r="J1167">
        <f>350*4</f>
        <v>1400</v>
      </c>
    </row>
    <row r="1168" spans="10:10" x14ac:dyDescent="0.25">
      <c r="J1168">
        <f>350*4</f>
        <v>1400</v>
      </c>
    </row>
    <row r="1169" spans="9:10" x14ac:dyDescent="0.25">
      <c r="J1169">
        <f>346*4</f>
        <v>1384</v>
      </c>
    </row>
    <row r="1170" spans="9:10" x14ac:dyDescent="0.25">
      <c r="J1170">
        <f>303*4</f>
        <v>1212</v>
      </c>
    </row>
    <row r="1171" spans="9:10" x14ac:dyDescent="0.25">
      <c r="J1171">
        <f>245*4</f>
        <v>980</v>
      </c>
    </row>
    <row r="1172" spans="9:10" x14ac:dyDescent="0.25">
      <c r="J1172">
        <f>2500*4</f>
        <v>10000</v>
      </c>
    </row>
    <row r="1173" spans="9:10" x14ac:dyDescent="0.25">
      <c r="J1173">
        <v>9545.4500000000007</v>
      </c>
    </row>
    <row r="1174" spans="9:10" x14ac:dyDescent="0.25">
      <c r="J1174">
        <v>10000</v>
      </c>
    </row>
    <row r="1175" spans="9:10" x14ac:dyDescent="0.25">
      <c r="J1175">
        <v>38181.817999999999</v>
      </c>
    </row>
    <row r="1176" spans="9:10" x14ac:dyDescent="0.25">
      <c r="J1176">
        <v>2000</v>
      </c>
    </row>
    <row r="1177" spans="9:10" x14ac:dyDescent="0.25">
      <c r="J1177">
        <v>200</v>
      </c>
    </row>
    <row r="1178" spans="9:10" x14ac:dyDescent="0.25">
      <c r="J1178">
        <v>200</v>
      </c>
    </row>
    <row r="1179" spans="9:10" x14ac:dyDescent="0.25">
      <c r="J1179">
        <v>300</v>
      </c>
    </row>
    <row r="1180" spans="9:10" x14ac:dyDescent="0.25">
      <c r="I1180" t="s">
        <v>112</v>
      </c>
      <c r="J1180">
        <v>200</v>
      </c>
    </row>
    <row r="1181" spans="9:10" x14ac:dyDescent="0.25">
      <c r="J1181">
        <v>200</v>
      </c>
    </row>
    <row r="1182" spans="9:10" x14ac:dyDescent="0.25">
      <c r="J1182">
        <v>200</v>
      </c>
    </row>
    <row r="1183" spans="9:10" x14ac:dyDescent="0.25">
      <c r="J1183">
        <v>200</v>
      </c>
    </row>
    <row r="1184" spans="9:10" x14ac:dyDescent="0.25">
      <c r="J1184">
        <v>200</v>
      </c>
    </row>
    <row r="1185" spans="10:10" x14ac:dyDescent="0.25">
      <c r="J1185">
        <v>300</v>
      </c>
    </row>
    <row r="1186" spans="10:10" x14ac:dyDescent="0.25">
      <c r="J1186">
        <v>360</v>
      </c>
    </row>
    <row r="1187" spans="10:10" x14ac:dyDescent="0.25">
      <c r="J1187">
        <v>300</v>
      </c>
    </row>
    <row r="1188" spans="10:10" x14ac:dyDescent="0.25">
      <c r="J1188">
        <v>240</v>
      </c>
    </row>
    <row r="1189" spans="10:10" x14ac:dyDescent="0.25">
      <c r="J1189">
        <v>400</v>
      </c>
    </row>
    <row r="1190" spans="10:10" x14ac:dyDescent="0.25">
      <c r="J1190">
        <v>300</v>
      </c>
    </row>
    <row r="1191" spans="10:10" x14ac:dyDescent="0.25">
      <c r="J1191">
        <v>200</v>
      </c>
    </row>
    <row r="1192" spans="10:10" x14ac:dyDescent="0.25">
      <c r="J1192">
        <v>200</v>
      </c>
    </row>
    <row r="1193" spans="10:10" x14ac:dyDescent="0.25">
      <c r="J1193">
        <v>200</v>
      </c>
    </row>
    <row r="1194" spans="10:10" x14ac:dyDescent="0.25">
      <c r="J1194">
        <v>150</v>
      </c>
    </row>
    <row r="1195" spans="10:10" x14ac:dyDescent="0.25">
      <c r="J1195">
        <v>500</v>
      </c>
    </row>
    <row r="1196" spans="10:10" x14ac:dyDescent="0.25">
      <c r="J1196">
        <v>30</v>
      </c>
    </row>
    <row r="1197" spans="10:10" x14ac:dyDescent="0.25">
      <c r="J1197">
        <v>300</v>
      </c>
    </row>
    <row r="1198" spans="10:10" x14ac:dyDescent="0.25">
      <c r="J1198">
        <v>300</v>
      </c>
    </row>
    <row r="1199" spans="10:10" x14ac:dyDescent="0.25">
      <c r="J1199">
        <v>300</v>
      </c>
    </row>
    <row r="1200" spans="10:10" x14ac:dyDescent="0.25">
      <c r="J1200">
        <v>30</v>
      </c>
    </row>
    <row r="1201" spans="10:10" x14ac:dyDescent="0.25">
      <c r="J1201">
        <v>150</v>
      </c>
    </row>
    <row r="1202" spans="10:10" x14ac:dyDescent="0.25">
      <c r="J1202">
        <v>200</v>
      </c>
    </row>
    <row r="1203" spans="10:10" x14ac:dyDescent="0.25">
      <c r="J1203">
        <v>100</v>
      </c>
    </row>
    <row r="1204" spans="10:10" x14ac:dyDescent="0.25">
      <c r="J1204">
        <v>100</v>
      </c>
    </row>
    <row r="1205" spans="10:10" x14ac:dyDescent="0.25">
      <c r="J1205">
        <v>600</v>
      </c>
    </row>
    <row r="1206" spans="10:10" x14ac:dyDescent="0.25">
      <c r="J1206">
        <v>100</v>
      </c>
    </row>
    <row r="1207" spans="10:10" x14ac:dyDescent="0.25">
      <c r="J1207">
        <v>100</v>
      </c>
    </row>
    <row r="1208" spans="10:10" x14ac:dyDescent="0.25">
      <c r="J1208">
        <v>500</v>
      </c>
    </row>
    <row r="1209" spans="10:10" x14ac:dyDescent="0.25">
      <c r="J1209">
        <v>200</v>
      </c>
    </row>
    <row r="1210" spans="10:10" x14ac:dyDescent="0.25">
      <c r="J1210">
        <v>150</v>
      </c>
    </row>
    <row r="1211" spans="10:10" x14ac:dyDescent="0.25">
      <c r="J1211">
        <v>100</v>
      </c>
    </row>
    <row r="1212" spans="10:10" x14ac:dyDescent="0.25">
      <c r="J1212">
        <v>150</v>
      </c>
    </row>
    <row r="1213" spans="10:10" x14ac:dyDescent="0.25">
      <c r="J1213">
        <v>100</v>
      </c>
    </row>
    <row r="1214" spans="10:10" x14ac:dyDescent="0.25">
      <c r="J1214">
        <v>200</v>
      </c>
    </row>
    <row r="1215" spans="10:10" x14ac:dyDescent="0.25">
      <c r="J1215">
        <v>500</v>
      </c>
    </row>
    <row r="1216" spans="10:10" x14ac:dyDescent="0.25">
      <c r="J1216">
        <v>200</v>
      </c>
    </row>
    <row r="1217" spans="10:10" x14ac:dyDescent="0.25">
      <c r="J1217">
        <v>300</v>
      </c>
    </row>
    <row r="1218" spans="10:10" x14ac:dyDescent="0.25">
      <c r="J1218">
        <v>150</v>
      </c>
    </row>
    <row r="1219" spans="10:10" x14ac:dyDescent="0.25">
      <c r="J1219">
        <v>100</v>
      </c>
    </row>
    <row r="1220" spans="10:10" x14ac:dyDescent="0.25">
      <c r="J1220">
        <v>80</v>
      </c>
    </row>
    <row r="1221" spans="10:10" x14ac:dyDescent="0.25">
      <c r="J1221">
        <v>100</v>
      </c>
    </row>
    <row r="1222" spans="10:10" x14ac:dyDescent="0.25">
      <c r="J1222">
        <v>100</v>
      </c>
    </row>
    <row r="1223" spans="10:10" x14ac:dyDescent="0.25">
      <c r="J1223">
        <v>80</v>
      </c>
    </row>
    <row r="1224" spans="10:10" x14ac:dyDescent="0.25">
      <c r="J1224">
        <v>150</v>
      </c>
    </row>
    <row r="1225" spans="10:10" x14ac:dyDescent="0.25">
      <c r="J1225">
        <v>80</v>
      </c>
    </row>
    <row r="1226" spans="10:10" x14ac:dyDescent="0.25">
      <c r="J1226">
        <v>80</v>
      </c>
    </row>
    <row r="1227" spans="10:10" x14ac:dyDescent="0.25">
      <c r="J1227">
        <v>80</v>
      </c>
    </row>
    <row r="1228" spans="10:10" x14ac:dyDescent="0.25">
      <c r="J1228">
        <v>350</v>
      </c>
    </row>
    <row r="1229" spans="10:10" x14ac:dyDescent="0.25">
      <c r="J1229">
        <v>250</v>
      </c>
    </row>
    <row r="1230" spans="10:10" x14ac:dyDescent="0.25">
      <c r="J1230">
        <v>150</v>
      </c>
    </row>
    <row r="1231" spans="10:10" x14ac:dyDescent="0.25">
      <c r="J1231">
        <v>150</v>
      </c>
    </row>
    <row r="1232" spans="10:10" x14ac:dyDescent="0.25">
      <c r="J1232">
        <v>300</v>
      </c>
    </row>
    <row r="1233" spans="10:10" x14ac:dyDescent="0.25">
      <c r="J1233">
        <v>100</v>
      </c>
    </row>
    <row r="1234" spans="10:10" x14ac:dyDescent="0.25">
      <c r="J1234">
        <v>100</v>
      </c>
    </row>
    <row r="1235" spans="10:10" x14ac:dyDescent="0.25">
      <c r="J1235">
        <v>150</v>
      </c>
    </row>
    <row r="1236" spans="10:10" x14ac:dyDescent="0.25">
      <c r="J1236">
        <v>300</v>
      </c>
    </row>
    <row r="1237" spans="10:10" x14ac:dyDescent="0.25">
      <c r="J1237">
        <v>150</v>
      </c>
    </row>
    <row r="1238" spans="10:10" x14ac:dyDescent="0.25">
      <c r="J1238">
        <v>30</v>
      </c>
    </row>
    <row r="1239" spans="10:10" x14ac:dyDescent="0.25">
      <c r="J1239">
        <v>100</v>
      </c>
    </row>
    <row r="1240" spans="10:10" x14ac:dyDescent="0.25">
      <c r="J1240">
        <v>150</v>
      </c>
    </row>
    <row r="1241" spans="10:10" x14ac:dyDescent="0.25">
      <c r="J1241">
        <v>400</v>
      </c>
    </row>
    <row r="1242" spans="10:10" x14ac:dyDescent="0.25">
      <c r="J1242">
        <v>100</v>
      </c>
    </row>
    <row r="1243" spans="10:10" x14ac:dyDescent="0.25">
      <c r="J1243">
        <v>30</v>
      </c>
    </row>
    <row r="1244" spans="10:10" x14ac:dyDescent="0.25">
      <c r="J1244">
        <v>150</v>
      </c>
    </row>
    <row r="1245" spans="10:10" x14ac:dyDescent="0.25">
      <c r="J1245">
        <v>30</v>
      </c>
    </row>
    <row r="1246" spans="10:10" x14ac:dyDescent="0.25">
      <c r="J1246">
        <v>100</v>
      </c>
    </row>
    <row r="1247" spans="10:10" x14ac:dyDescent="0.25">
      <c r="J1247">
        <v>30</v>
      </c>
    </row>
    <row r="1248" spans="10:10" x14ac:dyDescent="0.25">
      <c r="J1248">
        <v>100</v>
      </c>
    </row>
    <row r="1249" spans="10:10" x14ac:dyDescent="0.25">
      <c r="J1249">
        <v>300</v>
      </c>
    </row>
    <row r="1250" spans="10:10" x14ac:dyDescent="0.25">
      <c r="J1250">
        <v>600</v>
      </c>
    </row>
    <row r="1251" spans="10:10" x14ac:dyDescent="0.25">
      <c r="J1251">
        <v>80</v>
      </c>
    </row>
    <row r="1252" spans="10:10" x14ac:dyDescent="0.25">
      <c r="J1252">
        <v>250</v>
      </c>
    </row>
    <row r="1253" spans="10:10" x14ac:dyDescent="0.25">
      <c r="J1253">
        <v>150</v>
      </c>
    </row>
    <row r="1254" spans="10:10" x14ac:dyDescent="0.25">
      <c r="J1254">
        <v>80</v>
      </c>
    </row>
    <row r="1255" spans="10:10" x14ac:dyDescent="0.25">
      <c r="J1255">
        <v>100</v>
      </c>
    </row>
    <row r="1256" spans="10:10" x14ac:dyDescent="0.25">
      <c r="J1256">
        <v>200</v>
      </c>
    </row>
    <row r="1257" spans="10:10" x14ac:dyDescent="0.25">
      <c r="J1257">
        <v>300</v>
      </c>
    </row>
    <row r="1258" spans="10:10" x14ac:dyDescent="0.25">
      <c r="J1258">
        <v>120</v>
      </c>
    </row>
    <row r="1259" spans="10:10" x14ac:dyDescent="0.25">
      <c r="J1259">
        <v>300</v>
      </c>
    </row>
    <row r="1260" spans="10:10" x14ac:dyDescent="0.25">
      <c r="J1260">
        <v>120</v>
      </c>
    </row>
    <row r="1261" spans="10:10" x14ac:dyDescent="0.25">
      <c r="J1261">
        <v>120</v>
      </c>
    </row>
    <row r="1262" spans="10:10" x14ac:dyDescent="0.25">
      <c r="J1262">
        <v>150</v>
      </c>
    </row>
    <row r="1263" spans="10:10" x14ac:dyDescent="0.25">
      <c r="J1263">
        <v>300</v>
      </c>
    </row>
    <row r="1264" spans="10:10" x14ac:dyDescent="0.25">
      <c r="J1264">
        <v>150</v>
      </c>
    </row>
    <row r="1265" spans="10:10" x14ac:dyDescent="0.25">
      <c r="J1265">
        <v>400</v>
      </c>
    </row>
    <row r="1266" spans="10:10" x14ac:dyDescent="0.25">
      <c r="J1266">
        <v>100</v>
      </c>
    </row>
    <row r="1267" spans="10:10" x14ac:dyDescent="0.25">
      <c r="J1267">
        <v>600</v>
      </c>
    </row>
    <row r="1268" spans="10:10" x14ac:dyDescent="0.25">
      <c r="J1268">
        <v>100</v>
      </c>
    </row>
    <row r="1269" spans="10:10" x14ac:dyDescent="0.25">
      <c r="J1269">
        <v>150</v>
      </c>
    </row>
    <row r="1270" spans="10:10" x14ac:dyDescent="0.25">
      <c r="J1270">
        <v>200</v>
      </c>
    </row>
    <row r="1271" spans="10:10" x14ac:dyDescent="0.25">
      <c r="J1271">
        <v>150</v>
      </c>
    </row>
    <row r="1272" spans="10:10" x14ac:dyDescent="0.25">
      <c r="J1272">
        <v>100</v>
      </c>
    </row>
    <row r="1273" spans="10:10" x14ac:dyDescent="0.25">
      <c r="J1273">
        <v>100</v>
      </c>
    </row>
    <row r="1274" spans="10:10" x14ac:dyDescent="0.25">
      <c r="J1274">
        <v>100</v>
      </c>
    </row>
    <row r="1275" spans="10:10" x14ac:dyDescent="0.25">
      <c r="J1275">
        <v>200</v>
      </c>
    </row>
    <row r="1276" spans="10:10" x14ac:dyDescent="0.25">
      <c r="J1276">
        <v>150</v>
      </c>
    </row>
    <row r="1277" spans="10:10" x14ac:dyDescent="0.25">
      <c r="J1277">
        <v>100</v>
      </c>
    </row>
    <row r="1278" spans="10:10" x14ac:dyDescent="0.25">
      <c r="J1278">
        <v>100</v>
      </c>
    </row>
    <row r="1279" spans="10:10" x14ac:dyDescent="0.25">
      <c r="J1279">
        <v>150</v>
      </c>
    </row>
    <row r="1280" spans="10:10" x14ac:dyDescent="0.25">
      <c r="J1280">
        <v>200</v>
      </c>
    </row>
    <row r="1281" spans="10:10" x14ac:dyDescent="0.25">
      <c r="J1281">
        <v>150</v>
      </c>
    </row>
    <row r="1282" spans="10:10" x14ac:dyDescent="0.25">
      <c r="J1282">
        <v>400</v>
      </c>
    </row>
    <row r="1283" spans="10:10" x14ac:dyDescent="0.25">
      <c r="J1283">
        <v>150</v>
      </c>
    </row>
    <row r="1284" spans="10:10" x14ac:dyDescent="0.25">
      <c r="J1284">
        <v>100</v>
      </c>
    </row>
    <row r="1285" spans="10:10" x14ac:dyDescent="0.25">
      <c r="J1285">
        <v>150</v>
      </c>
    </row>
    <row r="1286" spans="10:10" x14ac:dyDescent="0.25">
      <c r="J1286">
        <v>800</v>
      </c>
    </row>
    <row r="1287" spans="10:10" x14ac:dyDescent="0.25">
      <c r="J1287">
        <v>100</v>
      </c>
    </row>
    <row r="1288" spans="10:10" x14ac:dyDescent="0.25">
      <c r="J1288">
        <v>100</v>
      </c>
    </row>
    <row r="1289" spans="10:10" x14ac:dyDescent="0.25">
      <c r="J1289">
        <v>100</v>
      </c>
    </row>
    <row r="1290" spans="10:10" x14ac:dyDescent="0.25">
      <c r="J1290">
        <v>150</v>
      </c>
    </row>
    <row r="1291" spans="10:10" x14ac:dyDescent="0.25">
      <c r="J1291">
        <v>100</v>
      </c>
    </row>
    <row r="1292" spans="10:10" x14ac:dyDescent="0.25">
      <c r="J1292">
        <v>100</v>
      </c>
    </row>
    <row r="1293" spans="10:10" x14ac:dyDescent="0.25">
      <c r="J1293">
        <v>100</v>
      </c>
    </row>
    <row r="1294" spans="10:10" x14ac:dyDescent="0.25">
      <c r="J1294">
        <v>120</v>
      </c>
    </row>
    <row r="1295" spans="10:10" x14ac:dyDescent="0.25">
      <c r="J1295">
        <v>150</v>
      </c>
    </row>
    <row r="1296" spans="10:10" x14ac:dyDescent="0.25">
      <c r="J1296">
        <v>900</v>
      </c>
    </row>
    <row r="1297" spans="10:10" x14ac:dyDescent="0.25">
      <c r="J1297">
        <v>100</v>
      </c>
    </row>
    <row r="1298" spans="10:10" x14ac:dyDescent="0.25">
      <c r="J1298">
        <v>200</v>
      </c>
    </row>
    <row r="1299" spans="10:10" x14ac:dyDescent="0.25">
      <c r="J1299">
        <v>80</v>
      </c>
    </row>
    <row r="1300" spans="10:10" x14ac:dyDescent="0.25">
      <c r="J1300">
        <v>150</v>
      </c>
    </row>
    <row r="1301" spans="10:10" x14ac:dyDescent="0.25">
      <c r="J1301">
        <v>150</v>
      </c>
    </row>
    <row r="1302" spans="10:10" x14ac:dyDescent="0.25">
      <c r="J1302">
        <v>100</v>
      </c>
    </row>
    <row r="1303" spans="10:10" x14ac:dyDescent="0.25">
      <c r="J1303">
        <v>100</v>
      </c>
    </row>
    <row r="1304" spans="10:10" x14ac:dyDescent="0.25">
      <c r="J1304">
        <v>150</v>
      </c>
    </row>
    <row r="1305" spans="10:10" x14ac:dyDescent="0.25">
      <c r="J1305">
        <v>80</v>
      </c>
    </row>
    <row r="1306" spans="10:10" x14ac:dyDescent="0.25">
      <c r="J1306">
        <v>30</v>
      </c>
    </row>
    <row r="1307" spans="10:10" x14ac:dyDescent="0.25">
      <c r="J1307">
        <v>100</v>
      </c>
    </row>
    <row r="1308" spans="10:10" x14ac:dyDescent="0.25">
      <c r="J1308">
        <v>30</v>
      </c>
    </row>
    <row r="1309" spans="10:10" x14ac:dyDescent="0.25">
      <c r="J1309">
        <v>120</v>
      </c>
    </row>
    <row r="1310" spans="10:10" x14ac:dyDescent="0.25">
      <c r="J1310">
        <v>30</v>
      </c>
    </row>
    <row r="1311" spans="10:10" x14ac:dyDescent="0.25">
      <c r="J1311">
        <v>30</v>
      </c>
    </row>
    <row r="1312" spans="10:10" x14ac:dyDescent="0.25">
      <c r="J1312">
        <v>30</v>
      </c>
    </row>
    <row r="1313" spans="10:10" x14ac:dyDescent="0.25">
      <c r="J1313">
        <v>200</v>
      </c>
    </row>
    <row r="1314" spans="10:10" x14ac:dyDescent="0.25">
      <c r="J1314">
        <v>300</v>
      </c>
    </row>
    <row r="1315" spans="10:10" x14ac:dyDescent="0.25">
      <c r="J1315">
        <v>30</v>
      </c>
    </row>
    <row r="1316" spans="10:10" x14ac:dyDescent="0.25">
      <c r="J1316">
        <v>200</v>
      </c>
    </row>
    <row r="1317" spans="10:10" x14ac:dyDescent="0.25">
      <c r="J1317">
        <v>300</v>
      </c>
    </row>
    <row r="1318" spans="10:10" x14ac:dyDescent="0.25">
      <c r="J1318">
        <v>100</v>
      </c>
    </row>
    <row r="1319" spans="10:10" x14ac:dyDescent="0.25">
      <c r="J1319">
        <v>150</v>
      </c>
    </row>
    <row r="1320" spans="10:10" x14ac:dyDescent="0.25">
      <c r="J1320">
        <v>600</v>
      </c>
    </row>
    <row r="1321" spans="10:10" x14ac:dyDescent="0.25">
      <c r="J1321">
        <v>500</v>
      </c>
    </row>
    <row r="1322" spans="10:10" x14ac:dyDescent="0.25">
      <c r="J1322">
        <v>120</v>
      </c>
    </row>
    <row r="1323" spans="10:10" x14ac:dyDescent="0.25">
      <c r="J1323">
        <v>400</v>
      </c>
    </row>
    <row r="1324" spans="10:10" x14ac:dyDescent="0.25">
      <c r="J1324">
        <v>300</v>
      </c>
    </row>
    <row r="1325" spans="10:10" x14ac:dyDescent="0.25">
      <c r="J1325">
        <v>80</v>
      </c>
    </row>
    <row r="1326" spans="10:10" x14ac:dyDescent="0.25">
      <c r="J1326">
        <v>300</v>
      </c>
    </row>
    <row r="1327" spans="10:10" x14ac:dyDescent="0.25">
      <c r="J1327">
        <v>120</v>
      </c>
    </row>
    <row r="1328" spans="10:10" x14ac:dyDescent="0.25">
      <c r="J1328">
        <v>300</v>
      </c>
    </row>
    <row r="1329" spans="10:10" x14ac:dyDescent="0.25">
      <c r="J1329">
        <v>150</v>
      </c>
    </row>
    <row r="1330" spans="10:10" x14ac:dyDescent="0.25">
      <c r="J1330">
        <v>150</v>
      </c>
    </row>
    <row r="1331" spans="10:10" x14ac:dyDescent="0.25">
      <c r="J1331">
        <v>100</v>
      </c>
    </row>
    <row r="1332" spans="10:10" x14ac:dyDescent="0.25">
      <c r="J1332">
        <v>150</v>
      </c>
    </row>
    <row r="1333" spans="10:10" x14ac:dyDescent="0.25">
      <c r="J1333">
        <v>250</v>
      </c>
    </row>
    <row r="1334" spans="10:10" x14ac:dyDescent="0.25">
      <c r="J1334">
        <v>120</v>
      </c>
    </row>
    <row r="1335" spans="10:10" x14ac:dyDescent="0.25">
      <c r="J1335">
        <v>120</v>
      </c>
    </row>
    <row r="1336" spans="10:10" x14ac:dyDescent="0.25">
      <c r="J1336">
        <v>120</v>
      </c>
    </row>
    <row r="1337" spans="10:10" x14ac:dyDescent="0.25">
      <c r="J1337">
        <v>120</v>
      </c>
    </row>
    <row r="1338" spans="10:10" x14ac:dyDescent="0.25">
      <c r="J1338">
        <v>120</v>
      </c>
    </row>
    <row r="1339" spans="10:10" x14ac:dyDescent="0.25">
      <c r="J1339">
        <v>120</v>
      </c>
    </row>
    <row r="1340" spans="10:10" x14ac:dyDescent="0.25">
      <c r="J1340">
        <v>120</v>
      </c>
    </row>
    <row r="1341" spans="10:10" x14ac:dyDescent="0.25">
      <c r="J1341">
        <v>100</v>
      </c>
    </row>
    <row r="1342" spans="10:10" x14ac:dyDescent="0.25">
      <c r="J1342">
        <v>100</v>
      </c>
    </row>
    <row r="1343" spans="10:10" x14ac:dyDescent="0.25">
      <c r="J1343">
        <v>150</v>
      </c>
    </row>
    <row r="1344" spans="10:10" x14ac:dyDescent="0.25">
      <c r="J1344">
        <v>120</v>
      </c>
    </row>
    <row r="1345" spans="10:10" x14ac:dyDescent="0.25">
      <c r="J1345">
        <v>100</v>
      </c>
    </row>
    <row r="1346" spans="10:10" x14ac:dyDescent="0.25">
      <c r="J1346">
        <v>100</v>
      </c>
    </row>
    <row r="1347" spans="10:10" x14ac:dyDescent="0.25">
      <c r="J1347">
        <v>100</v>
      </c>
    </row>
    <row r="1348" spans="10:10" x14ac:dyDescent="0.25">
      <c r="J1348">
        <v>100</v>
      </c>
    </row>
    <row r="1349" spans="10:10" x14ac:dyDescent="0.25">
      <c r="J1349">
        <v>100</v>
      </c>
    </row>
    <row r="1350" spans="10:10" x14ac:dyDescent="0.25">
      <c r="J1350">
        <v>100</v>
      </c>
    </row>
    <row r="1351" spans="10:10" x14ac:dyDescent="0.25">
      <c r="J1351">
        <v>100</v>
      </c>
    </row>
    <row r="1352" spans="10:10" x14ac:dyDescent="0.25">
      <c r="J1352">
        <v>100</v>
      </c>
    </row>
    <row r="1353" spans="10:10" x14ac:dyDescent="0.25">
      <c r="J1353">
        <v>100</v>
      </c>
    </row>
    <row r="1354" spans="10:10" x14ac:dyDescent="0.25">
      <c r="J1354">
        <v>150</v>
      </c>
    </row>
    <row r="1355" spans="10:10" x14ac:dyDescent="0.25">
      <c r="J1355">
        <v>100</v>
      </c>
    </row>
    <row r="1356" spans="10:10" x14ac:dyDescent="0.25">
      <c r="J1356">
        <v>120</v>
      </c>
    </row>
    <row r="1357" spans="10:10" x14ac:dyDescent="0.25">
      <c r="J1357">
        <v>100</v>
      </c>
    </row>
    <row r="1358" spans="10:10" x14ac:dyDescent="0.25">
      <c r="J1358">
        <v>100</v>
      </c>
    </row>
    <row r="1359" spans="10:10" x14ac:dyDescent="0.25">
      <c r="J1359">
        <v>100</v>
      </c>
    </row>
    <row r="1360" spans="10:10" x14ac:dyDescent="0.25">
      <c r="J1360">
        <v>100</v>
      </c>
    </row>
    <row r="1361" spans="9:10" x14ac:dyDescent="0.25">
      <c r="J1361">
        <v>100</v>
      </c>
    </row>
    <row r="1362" spans="9:10" x14ac:dyDescent="0.25">
      <c r="J1362">
        <v>120</v>
      </c>
    </row>
    <row r="1363" spans="9:10" x14ac:dyDescent="0.25">
      <c r="J1363">
        <v>150</v>
      </c>
    </row>
    <row r="1364" spans="9:10" x14ac:dyDescent="0.25">
      <c r="J1364">
        <v>100</v>
      </c>
    </row>
    <row r="1365" spans="9:10" x14ac:dyDescent="0.25">
      <c r="J1365">
        <v>100</v>
      </c>
    </row>
    <row r="1366" spans="9:10" x14ac:dyDescent="0.25">
      <c r="J1366">
        <v>100</v>
      </c>
    </row>
    <row r="1367" spans="9:10" x14ac:dyDescent="0.25">
      <c r="J1367">
        <v>150</v>
      </c>
    </row>
    <row r="1368" spans="9:10" x14ac:dyDescent="0.25">
      <c r="J1368">
        <v>100</v>
      </c>
    </row>
    <row r="1369" spans="9:10" x14ac:dyDescent="0.25">
      <c r="J1369">
        <v>100</v>
      </c>
    </row>
    <row r="1370" spans="9:10" x14ac:dyDescent="0.25">
      <c r="J1370">
        <v>30</v>
      </c>
    </row>
    <row r="1371" spans="9:10" x14ac:dyDescent="0.25">
      <c r="J1371">
        <v>100</v>
      </c>
    </row>
    <row r="1372" spans="9:10" x14ac:dyDescent="0.25">
      <c r="J1372">
        <v>200</v>
      </c>
    </row>
    <row r="1373" spans="9:10" x14ac:dyDescent="0.25">
      <c r="I1373" t="s">
        <v>113</v>
      </c>
      <c r="J1373">
        <v>30</v>
      </c>
    </row>
    <row r="1374" spans="9:10" x14ac:dyDescent="0.25">
      <c r="J1374">
        <v>100</v>
      </c>
    </row>
    <row r="1375" spans="9:10" x14ac:dyDescent="0.25">
      <c r="J1375">
        <v>30</v>
      </c>
    </row>
    <row r="1376" spans="9:10" x14ac:dyDescent="0.25">
      <c r="J1376">
        <v>100</v>
      </c>
    </row>
    <row r="1377" spans="10:10" x14ac:dyDescent="0.25">
      <c r="J1377">
        <v>30</v>
      </c>
    </row>
    <row r="1378" spans="10:10" x14ac:dyDescent="0.25">
      <c r="J1378">
        <v>200</v>
      </c>
    </row>
    <row r="1379" spans="10:10" x14ac:dyDescent="0.25">
      <c r="J1379">
        <v>30</v>
      </c>
    </row>
    <row r="1380" spans="10:10" x14ac:dyDescent="0.25">
      <c r="J1380">
        <v>30</v>
      </c>
    </row>
    <row r="1381" spans="10:10" x14ac:dyDescent="0.25">
      <c r="J1381">
        <v>30</v>
      </c>
    </row>
    <row r="1382" spans="10:10" x14ac:dyDescent="0.25">
      <c r="J1382">
        <v>30</v>
      </c>
    </row>
    <row r="1383" spans="10:10" x14ac:dyDescent="0.25">
      <c r="J1383">
        <v>30</v>
      </c>
    </row>
    <row r="1384" spans="10:10" x14ac:dyDescent="0.25">
      <c r="J1384">
        <v>400</v>
      </c>
    </row>
    <row r="1385" spans="10:10" x14ac:dyDescent="0.25">
      <c r="J1385">
        <v>30</v>
      </c>
    </row>
    <row r="1386" spans="10:10" x14ac:dyDescent="0.25">
      <c r="J1386">
        <v>30</v>
      </c>
    </row>
    <row r="1387" spans="10:10" x14ac:dyDescent="0.25">
      <c r="J1387">
        <v>400</v>
      </c>
    </row>
    <row r="1388" spans="10:10" x14ac:dyDescent="0.25">
      <c r="J1388">
        <v>500</v>
      </c>
    </row>
    <row r="1389" spans="10:10" x14ac:dyDescent="0.25">
      <c r="J1389">
        <v>100</v>
      </c>
    </row>
    <row r="1390" spans="10:10" x14ac:dyDescent="0.25">
      <c r="J1390">
        <v>200</v>
      </c>
    </row>
    <row r="1391" spans="10:10" x14ac:dyDescent="0.25">
      <c r="J1391">
        <v>150</v>
      </c>
    </row>
    <row r="1392" spans="10:10" x14ac:dyDescent="0.25">
      <c r="J1392">
        <v>250</v>
      </c>
    </row>
    <row r="1393" spans="9:10" x14ac:dyDescent="0.25">
      <c r="J1393">
        <v>300</v>
      </c>
    </row>
    <row r="1394" spans="9:10" x14ac:dyDescent="0.25">
      <c r="J1394">
        <v>200</v>
      </c>
    </row>
    <row r="1395" spans="9:10" x14ac:dyDescent="0.25">
      <c r="J1395">
        <v>100</v>
      </c>
    </row>
    <row r="1396" spans="9:10" x14ac:dyDescent="0.25">
      <c r="J1396">
        <v>250</v>
      </c>
    </row>
    <row r="1397" spans="9:10" x14ac:dyDescent="0.25">
      <c r="J1397">
        <v>150</v>
      </c>
    </row>
    <row r="1398" spans="9:10" x14ac:dyDescent="0.25">
      <c r="J1398">
        <v>30</v>
      </c>
    </row>
    <row r="1399" spans="9:10" x14ac:dyDescent="0.25">
      <c r="J1399">
        <v>30</v>
      </c>
    </row>
    <row r="1400" spans="9:10" x14ac:dyDescent="0.25">
      <c r="I1400" t="s">
        <v>114</v>
      </c>
      <c r="J1400">
        <v>30</v>
      </c>
    </row>
    <row r="1401" spans="9:10" x14ac:dyDescent="0.25">
      <c r="J1401">
        <v>30</v>
      </c>
    </row>
    <row r="1402" spans="9:10" x14ac:dyDescent="0.25">
      <c r="J1402">
        <v>100</v>
      </c>
    </row>
    <row r="1403" spans="9:10" x14ac:dyDescent="0.25">
      <c r="J1403">
        <v>30</v>
      </c>
    </row>
    <row r="1404" spans="9:10" x14ac:dyDescent="0.25">
      <c r="J1404">
        <v>30</v>
      </c>
    </row>
    <row r="1405" spans="9:10" x14ac:dyDescent="0.25">
      <c r="J1405">
        <v>30</v>
      </c>
    </row>
    <row r="1406" spans="9:10" x14ac:dyDescent="0.25">
      <c r="J1406">
        <v>30</v>
      </c>
    </row>
    <row r="1407" spans="9:10" x14ac:dyDescent="0.25">
      <c r="J1407">
        <v>50</v>
      </c>
    </row>
    <row r="1408" spans="9:10" x14ac:dyDescent="0.25">
      <c r="J1408">
        <v>30</v>
      </c>
    </row>
    <row r="1409" spans="10:10" x14ac:dyDescent="0.25">
      <c r="J1409">
        <v>30</v>
      </c>
    </row>
    <row r="1410" spans="10:10" x14ac:dyDescent="0.25">
      <c r="J1410">
        <v>100</v>
      </c>
    </row>
    <row r="1411" spans="10:10" x14ac:dyDescent="0.25">
      <c r="J1411">
        <v>30</v>
      </c>
    </row>
    <row r="1412" spans="10:10" x14ac:dyDescent="0.25">
      <c r="J1412">
        <v>30</v>
      </c>
    </row>
    <row r="1413" spans="10:10" x14ac:dyDescent="0.25">
      <c r="J1413">
        <v>100</v>
      </c>
    </row>
    <row r="1414" spans="10:10" x14ac:dyDescent="0.25">
      <c r="J1414">
        <v>30</v>
      </c>
    </row>
    <row r="1415" spans="10:10" x14ac:dyDescent="0.25">
      <c r="J1415">
        <v>30</v>
      </c>
    </row>
    <row r="1416" spans="10:10" x14ac:dyDescent="0.25">
      <c r="J1416">
        <v>100</v>
      </c>
    </row>
    <row r="1417" spans="10:10" x14ac:dyDescent="0.25">
      <c r="J1417">
        <v>30</v>
      </c>
    </row>
    <row r="1418" spans="10:10" x14ac:dyDescent="0.25">
      <c r="J1418">
        <v>100</v>
      </c>
    </row>
    <row r="1419" spans="10:10" x14ac:dyDescent="0.25">
      <c r="J1419">
        <v>30</v>
      </c>
    </row>
    <row r="1420" spans="10:10" x14ac:dyDescent="0.25">
      <c r="J1420">
        <v>30</v>
      </c>
    </row>
    <row r="1421" spans="10:10" x14ac:dyDescent="0.25">
      <c r="J1421">
        <v>100</v>
      </c>
    </row>
    <row r="1422" spans="10:10" x14ac:dyDescent="0.25">
      <c r="J1422">
        <v>30</v>
      </c>
    </row>
    <row r="1423" spans="10:10" x14ac:dyDescent="0.25">
      <c r="J1423">
        <v>100</v>
      </c>
    </row>
    <row r="1424" spans="10:10" x14ac:dyDescent="0.25">
      <c r="J1424">
        <v>30</v>
      </c>
    </row>
    <row r="1425" spans="10:10" x14ac:dyDescent="0.25">
      <c r="J1425">
        <v>100</v>
      </c>
    </row>
    <row r="1426" spans="10:10" x14ac:dyDescent="0.25">
      <c r="J1426">
        <v>100</v>
      </c>
    </row>
    <row r="1427" spans="10:10" x14ac:dyDescent="0.25">
      <c r="J1427">
        <v>100</v>
      </c>
    </row>
    <row r="1428" spans="10:10" x14ac:dyDescent="0.25">
      <c r="J1428">
        <v>100</v>
      </c>
    </row>
    <row r="1429" spans="10:10" x14ac:dyDescent="0.25">
      <c r="J1429">
        <v>100</v>
      </c>
    </row>
    <row r="1430" spans="10:10" x14ac:dyDescent="0.25">
      <c r="J1430">
        <v>100</v>
      </c>
    </row>
    <row r="1431" spans="10:10" x14ac:dyDescent="0.25">
      <c r="J1431">
        <v>100</v>
      </c>
    </row>
    <row r="1432" spans="10:10" x14ac:dyDescent="0.25">
      <c r="J1432">
        <v>100</v>
      </c>
    </row>
    <row r="1433" spans="10:10" x14ac:dyDescent="0.25">
      <c r="J1433">
        <v>100</v>
      </c>
    </row>
    <row r="1434" spans="10:10" x14ac:dyDescent="0.25">
      <c r="J1434">
        <v>50</v>
      </c>
    </row>
    <row r="1435" spans="10:10" x14ac:dyDescent="0.25">
      <c r="J1435">
        <v>100</v>
      </c>
    </row>
    <row r="1436" spans="10:10" x14ac:dyDescent="0.25">
      <c r="J1436">
        <v>100</v>
      </c>
    </row>
    <row r="1437" spans="10:10" x14ac:dyDescent="0.25">
      <c r="J1437">
        <v>100</v>
      </c>
    </row>
    <row r="1438" spans="10:10" x14ac:dyDescent="0.25">
      <c r="J1438">
        <v>200</v>
      </c>
    </row>
    <row r="1439" spans="10:10" x14ac:dyDescent="0.25">
      <c r="J1439">
        <v>300</v>
      </c>
    </row>
    <row r="1440" spans="10:10" x14ac:dyDescent="0.25">
      <c r="J1440">
        <v>150</v>
      </c>
    </row>
    <row r="1441" spans="10:10" x14ac:dyDescent="0.25">
      <c r="J1441">
        <v>100</v>
      </c>
    </row>
    <row r="1442" spans="10:10" x14ac:dyDescent="0.25">
      <c r="J1442">
        <v>100</v>
      </c>
    </row>
    <row r="1443" spans="10:10" x14ac:dyDescent="0.25">
      <c r="J1443">
        <v>100</v>
      </c>
    </row>
    <row r="1444" spans="10:10" x14ac:dyDescent="0.25">
      <c r="J1444">
        <v>150</v>
      </c>
    </row>
    <row r="1445" spans="10:10" x14ac:dyDescent="0.25">
      <c r="J1445">
        <v>300</v>
      </c>
    </row>
    <row r="1446" spans="10:10" x14ac:dyDescent="0.25">
      <c r="J1446">
        <v>200</v>
      </c>
    </row>
    <row r="1447" spans="10:10" x14ac:dyDescent="0.25">
      <c r="J1447">
        <v>100</v>
      </c>
    </row>
    <row r="1448" spans="10:10" x14ac:dyDescent="0.25">
      <c r="J1448">
        <v>100</v>
      </c>
    </row>
    <row r="1449" spans="10:10" x14ac:dyDescent="0.25">
      <c r="J1449">
        <v>120</v>
      </c>
    </row>
    <row r="1450" spans="10:10" x14ac:dyDescent="0.25">
      <c r="J1450">
        <v>100</v>
      </c>
    </row>
    <row r="1451" spans="10:10" x14ac:dyDescent="0.25">
      <c r="J1451">
        <v>250</v>
      </c>
    </row>
    <row r="1452" spans="10:10" x14ac:dyDescent="0.25">
      <c r="J1452">
        <v>150</v>
      </c>
    </row>
    <row r="1453" spans="10:10" x14ac:dyDescent="0.25">
      <c r="J1453">
        <v>150</v>
      </c>
    </row>
    <row r="1454" spans="10:10" x14ac:dyDescent="0.25">
      <c r="J1454">
        <v>1000</v>
      </c>
    </row>
    <row r="1455" spans="10:10" x14ac:dyDescent="0.25">
      <c r="J1455">
        <v>5000</v>
      </c>
    </row>
    <row r="1456" spans="10:10" x14ac:dyDescent="0.25">
      <c r="J1456">
        <v>200</v>
      </c>
    </row>
    <row r="1457" spans="10:10" x14ac:dyDescent="0.25">
      <c r="J1457">
        <v>2000</v>
      </c>
    </row>
    <row r="1458" spans="10:10" x14ac:dyDescent="0.25">
      <c r="J1458">
        <v>400</v>
      </c>
    </row>
    <row r="1459" spans="10:10" x14ac:dyDescent="0.25">
      <c r="J1459">
        <v>80</v>
      </c>
    </row>
    <row r="1460" spans="10:10" x14ac:dyDescent="0.25">
      <c r="J1460">
        <v>50</v>
      </c>
    </row>
    <row r="1461" spans="10:10" x14ac:dyDescent="0.25">
      <c r="J1461">
        <v>80</v>
      </c>
    </row>
    <row r="1462" spans="10:10" x14ac:dyDescent="0.25">
      <c r="J1462">
        <v>80</v>
      </c>
    </row>
    <row r="1463" spans="10:10" x14ac:dyDescent="0.25">
      <c r="J1463">
        <v>80</v>
      </c>
    </row>
    <row r="1464" spans="10:10" x14ac:dyDescent="0.25">
      <c r="J1464">
        <v>80</v>
      </c>
    </row>
    <row r="1465" spans="10:10" x14ac:dyDescent="0.25">
      <c r="J1465">
        <v>80</v>
      </c>
    </row>
    <row r="1466" spans="10:10" x14ac:dyDescent="0.25">
      <c r="J1466">
        <v>80</v>
      </c>
    </row>
    <row r="1467" spans="10:10" x14ac:dyDescent="0.25">
      <c r="J1467">
        <v>80</v>
      </c>
    </row>
    <row r="1468" spans="10:10" x14ac:dyDescent="0.25">
      <c r="J1468">
        <v>80</v>
      </c>
    </row>
    <row r="1469" spans="10:10" x14ac:dyDescent="0.25">
      <c r="J1469">
        <v>80</v>
      </c>
    </row>
    <row r="1470" spans="10:10" x14ac:dyDescent="0.25">
      <c r="J1470">
        <v>80</v>
      </c>
    </row>
    <row r="1471" spans="10:10" x14ac:dyDescent="0.25">
      <c r="J1471">
        <v>100</v>
      </c>
    </row>
    <row r="1472" spans="10:10" x14ac:dyDescent="0.25">
      <c r="J1472">
        <v>80</v>
      </c>
    </row>
    <row r="1473" spans="10:10" x14ac:dyDescent="0.25">
      <c r="J1473">
        <v>100</v>
      </c>
    </row>
    <row r="1474" spans="10:10" x14ac:dyDescent="0.25">
      <c r="J1474">
        <v>80</v>
      </c>
    </row>
    <row r="1475" spans="10:10" x14ac:dyDescent="0.25">
      <c r="J1475">
        <v>100</v>
      </c>
    </row>
    <row r="1476" spans="10:10" x14ac:dyDescent="0.25">
      <c r="J1476">
        <v>80</v>
      </c>
    </row>
    <row r="1477" spans="10:10" x14ac:dyDescent="0.25">
      <c r="J1477">
        <v>150</v>
      </c>
    </row>
    <row r="1478" spans="10:10" x14ac:dyDescent="0.25">
      <c r="J1478">
        <v>80</v>
      </c>
    </row>
    <row r="1479" spans="10:10" x14ac:dyDescent="0.25">
      <c r="J1479">
        <v>80</v>
      </c>
    </row>
    <row r="1480" spans="10:10" x14ac:dyDescent="0.25">
      <c r="J1480">
        <v>150</v>
      </c>
    </row>
    <row r="1481" spans="10:10" x14ac:dyDescent="0.25">
      <c r="J1481">
        <v>80</v>
      </c>
    </row>
    <row r="1482" spans="10:10" x14ac:dyDescent="0.25">
      <c r="J1482">
        <v>150</v>
      </c>
    </row>
    <row r="1483" spans="10:10" x14ac:dyDescent="0.25">
      <c r="J1483">
        <v>80</v>
      </c>
    </row>
    <row r="1484" spans="10:10" x14ac:dyDescent="0.25">
      <c r="J1484">
        <v>80</v>
      </c>
    </row>
    <row r="1485" spans="10:10" x14ac:dyDescent="0.25">
      <c r="J1485">
        <v>80</v>
      </c>
    </row>
    <row r="1486" spans="10:10" x14ac:dyDescent="0.25">
      <c r="J1486">
        <v>80</v>
      </c>
    </row>
    <row r="1487" spans="10:10" x14ac:dyDescent="0.25">
      <c r="J1487">
        <v>80</v>
      </c>
    </row>
    <row r="1488" spans="10:10" x14ac:dyDescent="0.25">
      <c r="J1488">
        <v>100</v>
      </c>
    </row>
    <row r="1489" spans="10:10" x14ac:dyDescent="0.25">
      <c r="J1489">
        <v>80</v>
      </c>
    </row>
    <row r="1490" spans="10:10" x14ac:dyDescent="0.25">
      <c r="J1490">
        <v>80</v>
      </c>
    </row>
    <row r="1491" spans="10:10" x14ac:dyDescent="0.25">
      <c r="J1491">
        <v>80</v>
      </c>
    </row>
    <row r="1492" spans="10:10" x14ac:dyDescent="0.25">
      <c r="J1492">
        <v>80</v>
      </c>
    </row>
    <row r="1493" spans="10:10" x14ac:dyDescent="0.25">
      <c r="J1493">
        <v>80</v>
      </c>
    </row>
    <row r="1494" spans="10:10" x14ac:dyDescent="0.25">
      <c r="J1494">
        <v>100</v>
      </c>
    </row>
    <row r="1495" spans="10:10" x14ac:dyDescent="0.25">
      <c r="J1495">
        <v>80</v>
      </c>
    </row>
    <row r="1496" spans="10:10" x14ac:dyDescent="0.25">
      <c r="J1496">
        <v>80</v>
      </c>
    </row>
    <row r="1497" spans="10:10" x14ac:dyDescent="0.25">
      <c r="J1497">
        <v>100</v>
      </c>
    </row>
    <row r="1498" spans="10:10" x14ac:dyDescent="0.25">
      <c r="J1498">
        <v>200</v>
      </c>
    </row>
    <row r="1499" spans="10:10" x14ac:dyDescent="0.25">
      <c r="J1499">
        <v>80</v>
      </c>
    </row>
    <row r="1500" spans="10:10" x14ac:dyDescent="0.25">
      <c r="J1500">
        <v>100</v>
      </c>
    </row>
    <row r="1501" spans="10:10" x14ac:dyDescent="0.25">
      <c r="J1501">
        <v>150</v>
      </c>
    </row>
    <row r="1502" spans="10:10" x14ac:dyDescent="0.25">
      <c r="J1502">
        <v>100</v>
      </c>
    </row>
    <row r="1503" spans="10:10" x14ac:dyDescent="0.25">
      <c r="J1503">
        <v>100</v>
      </c>
    </row>
    <row r="1504" spans="10:10" x14ac:dyDescent="0.25">
      <c r="J1504">
        <v>150</v>
      </c>
    </row>
    <row r="1505" spans="10:10" x14ac:dyDescent="0.25">
      <c r="J1505">
        <v>30</v>
      </c>
    </row>
    <row r="1506" spans="10:10" x14ac:dyDescent="0.25">
      <c r="J1506">
        <v>200</v>
      </c>
    </row>
    <row r="1507" spans="10:10" x14ac:dyDescent="0.25">
      <c r="J1507">
        <v>100</v>
      </c>
    </row>
    <row r="1508" spans="10:10" x14ac:dyDescent="0.25">
      <c r="J1508">
        <v>300</v>
      </c>
    </row>
    <row r="1509" spans="10:10" x14ac:dyDescent="0.25">
      <c r="J1509">
        <v>400</v>
      </c>
    </row>
    <row r="1510" spans="10:10" x14ac:dyDescent="0.25">
      <c r="J1510">
        <v>100</v>
      </c>
    </row>
    <row r="1511" spans="10:10" x14ac:dyDescent="0.25">
      <c r="J1511">
        <v>200</v>
      </c>
    </row>
    <row r="1512" spans="10:10" x14ac:dyDescent="0.25">
      <c r="J1512">
        <v>100</v>
      </c>
    </row>
    <row r="1513" spans="10:10" x14ac:dyDescent="0.25">
      <c r="J1513">
        <v>200</v>
      </c>
    </row>
    <row r="1514" spans="10:10" x14ac:dyDescent="0.25">
      <c r="J1514">
        <v>100</v>
      </c>
    </row>
    <row r="1515" spans="10:10" x14ac:dyDescent="0.25">
      <c r="J1515">
        <v>1000</v>
      </c>
    </row>
    <row r="1516" spans="10:10" x14ac:dyDescent="0.25">
      <c r="J1516">
        <v>300</v>
      </c>
    </row>
    <row r="1517" spans="10:10" x14ac:dyDescent="0.25">
      <c r="J1517">
        <v>10000</v>
      </c>
    </row>
    <row r="1518" spans="10:10" x14ac:dyDescent="0.25">
      <c r="J1518">
        <v>30</v>
      </c>
    </row>
    <row r="1519" spans="10:10" x14ac:dyDescent="0.25">
      <c r="J1519">
        <v>200</v>
      </c>
    </row>
    <row r="1520" spans="10:10" x14ac:dyDescent="0.25">
      <c r="J1520">
        <v>50</v>
      </c>
    </row>
    <row r="1521" spans="10:10" x14ac:dyDescent="0.25">
      <c r="J1521">
        <v>100</v>
      </c>
    </row>
    <row r="1522" spans="10:10" x14ac:dyDescent="0.25">
      <c r="J1522">
        <v>150</v>
      </c>
    </row>
    <row r="1523" spans="10:10" x14ac:dyDescent="0.25">
      <c r="J1523">
        <v>100</v>
      </c>
    </row>
    <row r="1524" spans="10:10" x14ac:dyDescent="0.25">
      <c r="J1524">
        <v>300</v>
      </c>
    </row>
    <row r="1525" spans="10:10" x14ac:dyDescent="0.25">
      <c r="J1525">
        <v>150</v>
      </c>
    </row>
    <row r="1526" spans="10:10" x14ac:dyDescent="0.25">
      <c r="J1526">
        <v>100</v>
      </c>
    </row>
    <row r="1527" spans="10:10" x14ac:dyDescent="0.25">
      <c r="J1527">
        <v>200</v>
      </c>
    </row>
    <row r="1528" spans="10:10" x14ac:dyDescent="0.25">
      <c r="J1528">
        <v>100</v>
      </c>
    </row>
    <row r="1529" spans="10:10" x14ac:dyDescent="0.25">
      <c r="J1529">
        <v>150</v>
      </c>
    </row>
    <row r="1530" spans="10:10" x14ac:dyDescent="0.25">
      <c r="J1530">
        <v>100</v>
      </c>
    </row>
    <row r="1531" spans="10:10" x14ac:dyDescent="0.25">
      <c r="J1531">
        <v>80</v>
      </c>
    </row>
    <row r="1532" spans="10:10" x14ac:dyDescent="0.25">
      <c r="J1532">
        <v>150</v>
      </c>
    </row>
    <row r="1533" spans="10:10" x14ac:dyDescent="0.25">
      <c r="J1533">
        <v>100</v>
      </c>
    </row>
    <row r="1534" spans="10:10" x14ac:dyDescent="0.25">
      <c r="J1534">
        <v>150</v>
      </c>
    </row>
    <row r="1535" spans="10:10" x14ac:dyDescent="0.25">
      <c r="J1535">
        <v>100</v>
      </c>
    </row>
    <row r="1536" spans="10:10" x14ac:dyDescent="0.25">
      <c r="J1536">
        <v>150</v>
      </c>
    </row>
    <row r="1537" spans="10:10" x14ac:dyDescent="0.25">
      <c r="J1537">
        <v>80</v>
      </c>
    </row>
    <row r="1538" spans="10:10" x14ac:dyDescent="0.25">
      <c r="J1538">
        <v>100</v>
      </c>
    </row>
    <row r="1539" spans="10:10" x14ac:dyDescent="0.25">
      <c r="J1539">
        <v>80</v>
      </c>
    </row>
    <row r="1540" spans="10:10" x14ac:dyDescent="0.25">
      <c r="J1540">
        <v>120</v>
      </c>
    </row>
    <row r="1541" spans="10:10" x14ac:dyDescent="0.25">
      <c r="J1541">
        <v>100</v>
      </c>
    </row>
    <row r="1542" spans="10:10" x14ac:dyDescent="0.25">
      <c r="J1542">
        <v>120</v>
      </c>
    </row>
    <row r="1543" spans="10:10" x14ac:dyDescent="0.25">
      <c r="J1543">
        <v>80</v>
      </c>
    </row>
    <row r="1544" spans="10:10" x14ac:dyDescent="0.25">
      <c r="J1544">
        <v>200</v>
      </c>
    </row>
    <row r="1545" spans="10:10" x14ac:dyDescent="0.25">
      <c r="J1545">
        <v>150</v>
      </c>
    </row>
    <row r="1546" spans="10:10" x14ac:dyDescent="0.25">
      <c r="J1546">
        <v>80</v>
      </c>
    </row>
    <row r="1547" spans="10:10" x14ac:dyDescent="0.25">
      <c r="J1547">
        <v>100</v>
      </c>
    </row>
    <row r="1548" spans="10:10" x14ac:dyDescent="0.25">
      <c r="J1548">
        <v>80</v>
      </c>
    </row>
    <row r="1549" spans="10:10" x14ac:dyDescent="0.25">
      <c r="J1549">
        <v>80</v>
      </c>
    </row>
    <row r="1550" spans="10:10" x14ac:dyDescent="0.25">
      <c r="J1550">
        <v>80</v>
      </c>
    </row>
    <row r="1551" spans="10:10" x14ac:dyDescent="0.25">
      <c r="J1551">
        <v>160</v>
      </c>
    </row>
    <row r="1552" spans="10:10" x14ac:dyDescent="0.25">
      <c r="J1552">
        <v>80</v>
      </c>
    </row>
    <row r="1553" spans="9:10" x14ac:dyDescent="0.25">
      <c r="J1553">
        <v>50</v>
      </c>
    </row>
    <row r="1554" spans="9:10" x14ac:dyDescent="0.25">
      <c r="J1554">
        <v>50</v>
      </c>
    </row>
    <row r="1555" spans="9:10" x14ac:dyDescent="0.25">
      <c r="J1555">
        <v>160</v>
      </c>
    </row>
    <row r="1556" spans="9:10" x14ac:dyDescent="0.25">
      <c r="J1556">
        <v>50</v>
      </c>
    </row>
    <row r="1557" spans="9:10" x14ac:dyDescent="0.25">
      <c r="J1557">
        <v>100</v>
      </c>
    </row>
    <row r="1558" spans="9:10" x14ac:dyDescent="0.25">
      <c r="J1558">
        <v>150</v>
      </c>
    </row>
    <row r="1559" spans="9:10" x14ac:dyDescent="0.25">
      <c r="J1559">
        <v>250</v>
      </c>
    </row>
    <row r="1560" spans="9:10" x14ac:dyDescent="0.25">
      <c r="J1560">
        <v>80</v>
      </c>
    </row>
    <row r="1561" spans="9:10" x14ac:dyDescent="0.25">
      <c r="J1561">
        <v>80</v>
      </c>
    </row>
    <row r="1562" spans="9:10" x14ac:dyDescent="0.25">
      <c r="J1562">
        <v>80</v>
      </c>
    </row>
    <row r="1563" spans="9:10" x14ac:dyDescent="0.25">
      <c r="J1563">
        <v>120</v>
      </c>
    </row>
    <row r="1564" spans="9:10" x14ac:dyDescent="0.25">
      <c r="J1564">
        <v>80</v>
      </c>
    </row>
    <row r="1565" spans="9:10" x14ac:dyDescent="0.25">
      <c r="J1565">
        <v>100</v>
      </c>
    </row>
    <row r="1566" spans="9:10" x14ac:dyDescent="0.25">
      <c r="I1566" t="s">
        <v>115</v>
      </c>
      <c r="J1566">
        <v>80</v>
      </c>
    </row>
    <row r="1567" spans="9:10" x14ac:dyDescent="0.25">
      <c r="J1567">
        <v>80</v>
      </c>
    </row>
    <row r="1568" spans="9:10" x14ac:dyDescent="0.25">
      <c r="J1568">
        <v>80</v>
      </c>
    </row>
    <row r="1569" spans="10:10" x14ac:dyDescent="0.25">
      <c r="J1569">
        <v>80</v>
      </c>
    </row>
    <row r="1570" spans="10:10" x14ac:dyDescent="0.25">
      <c r="J1570">
        <v>80</v>
      </c>
    </row>
    <row r="1571" spans="10:10" x14ac:dyDescent="0.25">
      <c r="J1571">
        <v>80</v>
      </c>
    </row>
    <row r="1572" spans="10:10" x14ac:dyDescent="0.25">
      <c r="J1572">
        <v>80</v>
      </c>
    </row>
    <row r="1573" spans="10:10" x14ac:dyDescent="0.25">
      <c r="J1573">
        <v>300</v>
      </c>
    </row>
    <row r="1574" spans="10:10" x14ac:dyDescent="0.25">
      <c r="J1574">
        <v>100</v>
      </c>
    </row>
    <row r="1575" spans="10:10" x14ac:dyDescent="0.25">
      <c r="J1575">
        <v>80</v>
      </c>
    </row>
    <row r="1576" spans="10:10" x14ac:dyDescent="0.25">
      <c r="J1576">
        <v>50</v>
      </c>
    </row>
    <row r="1577" spans="10:10" x14ac:dyDescent="0.25">
      <c r="J1577">
        <v>100</v>
      </c>
    </row>
    <row r="1578" spans="10:10" x14ac:dyDescent="0.25">
      <c r="J1578">
        <v>100</v>
      </c>
    </row>
    <row r="1579" spans="10:10" x14ac:dyDescent="0.25">
      <c r="J1579">
        <v>150</v>
      </c>
    </row>
    <row r="1580" spans="10:10" x14ac:dyDescent="0.25">
      <c r="J1580">
        <v>80</v>
      </c>
    </row>
    <row r="1581" spans="10:10" x14ac:dyDescent="0.25">
      <c r="J1581">
        <v>150</v>
      </c>
    </row>
    <row r="1582" spans="10:10" x14ac:dyDescent="0.25">
      <c r="J1582">
        <v>80</v>
      </c>
    </row>
    <row r="1583" spans="10:10" x14ac:dyDescent="0.25">
      <c r="J1583">
        <v>50</v>
      </c>
    </row>
    <row r="1584" spans="10:10" x14ac:dyDescent="0.25">
      <c r="J1584">
        <v>100</v>
      </c>
    </row>
    <row r="1585" spans="10:10" x14ac:dyDescent="0.25">
      <c r="J1585">
        <v>50</v>
      </c>
    </row>
    <row r="1586" spans="10:10" x14ac:dyDescent="0.25">
      <c r="J1586">
        <v>50</v>
      </c>
    </row>
    <row r="1587" spans="10:10" x14ac:dyDescent="0.25">
      <c r="J1587">
        <v>80</v>
      </c>
    </row>
    <row r="1588" spans="10:10" x14ac:dyDescent="0.25">
      <c r="J1588">
        <v>150</v>
      </c>
    </row>
    <row r="1589" spans="10:10" x14ac:dyDescent="0.25">
      <c r="J1589">
        <v>100</v>
      </c>
    </row>
    <row r="1590" spans="10:10" x14ac:dyDescent="0.25">
      <c r="J1590">
        <v>80</v>
      </c>
    </row>
    <row r="1591" spans="10:10" x14ac:dyDescent="0.25">
      <c r="J1591">
        <v>100</v>
      </c>
    </row>
    <row r="1592" spans="10:10" x14ac:dyDescent="0.25">
      <c r="J1592">
        <v>120</v>
      </c>
    </row>
    <row r="1593" spans="10:10" x14ac:dyDescent="0.25">
      <c r="J1593">
        <v>80</v>
      </c>
    </row>
    <row r="1594" spans="10:10" x14ac:dyDescent="0.25">
      <c r="J1594">
        <v>80</v>
      </c>
    </row>
    <row r="1595" spans="10:10" x14ac:dyDescent="0.25">
      <c r="J1595">
        <v>80</v>
      </c>
    </row>
    <row r="1596" spans="10:10" x14ac:dyDescent="0.25">
      <c r="J1596">
        <v>160</v>
      </c>
    </row>
    <row r="1597" spans="10:10" x14ac:dyDescent="0.25">
      <c r="J1597">
        <v>100</v>
      </c>
    </row>
    <row r="1598" spans="10:10" x14ac:dyDescent="0.25">
      <c r="J1598">
        <v>200</v>
      </c>
    </row>
    <row r="1599" spans="10:10" x14ac:dyDescent="0.25">
      <c r="J1599">
        <v>100</v>
      </c>
    </row>
    <row r="1600" spans="10:10" x14ac:dyDescent="0.25">
      <c r="J1600">
        <v>150</v>
      </c>
    </row>
    <row r="1601" spans="10:10" x14ac:dyDescent="0.25">
      <c r="J1601">
        <v>60</v>
      </c>
    </row>
    <row r="1602" spans="10:10" x14ac:dyDescent="0.25">
      <c r="J1602">
        <v>60</v>
      </c>
    </row>
    <row r="1603" spans="10:10" x14ac:dyDescent="0.25">
      <c r="J1603">
        <v>50</v>
      </c>
    </row>
    <row r="1604" spans="10:10" x14ac:dyDescent="0.25">
      <c r="J1604">
        <v>150</v>
      </c>
    </row>
    <row r="1605" spans="10:10" x14ac:dyDescent="0.25">
      <c r="J1605">
        <v>150</v>
      </c>
    </row>
    <row r="1606" spans="10:10" x14ac:dyDescent="0.25">
      <c r="J1606">
        <v>80</v>
      </c>
    </row>
    <row r="1607" spans="10:10" x14ac:dyDescent="0.25">
      <c r="J1607">
        <v>80</v>
      </c>
    </row>
    <row r="1608" spans="10:10" x14ac:dyDescent="0.25">
      <c r="J1608">
        <v>80</v>
      </c>
    </row>
    <row r="1609" spans="10:10" x14ac:dyDescent="0.25">
      <c r="J1609">
        <v>200</v>
      </c>
    </row>
    <row r="1610" spans="10:10" x14ac:dyDescent="0.25">
      <c r="J1610">
        <v>80</v>
      </c>
    </row>
    <row r="1611" spans="10:10" x14ac:dyDescent="0.25">
      <c r="J1611">
        <v>250</v>
      </c>
    </row>
    <row r="1612" spans="10:10" x14ac:dyDescent="0.25">
      <c r="J1612">
        <v>100</v>
      </c>
    </row>
    <row r="1613" spans="10:10" x14ac:dyDescent="0.25">
      <c r="J1613">
        <v>80</v>
      </c>
    </row>
    <row r="1614" spans="10:10" x14ac:dyDescent="0.25">
      <c r="J1614">
        <v>100</v>
      </c>
    </row>
    <row r="1615" spans="10:10" x14ac:dyDescent="0.25">
      <c r="J1615">
        <v>150</v>
      </c>
    </row>
    <row r="1616" spans="10:10" x14ac:dyDescent="0.25">
      <c r="J1616">
        <v>80</v>
      </c>
    </row>
    <row r="1617" spans="10:10" x14ac:dyDescent="0.25">
      <c r="J1617">
        <v>100</v>
      </c>
    </row>
    <row r="1618" spans="10:10" x14ac:dyDescent="0.25">
      <c r="J1618">
        <v>80</v>
      </c>
    </row>
    <row r="1619" spans="10:10" x14ac:dyDescent="0.25">
      <c r="J1619">
        <v>100</v>
      </c>
    </row>
    <row r="1620" spans="10:10" x14ac:dyDescent="0.25">
      <c r="J1620">
        <v>800</v>
      </c>
    </row>
    <row r="1621" spans="10:10" x14ac:dyDescent="0.25">
      <c r="J1621">
        <v>80</v>
      </c>
    </row>
    <row r="1622" spans="10:10" x14ac:dyDescent="0.25">
      <c r="J1622">
        <v>800</v>
      </c>
    </row>
    <row r="1623" spans="10:10" x14ac:dyDescent="0.25">
      <c r="J1623">
        <v>200</v>
      </c>
    </row>
    <row r="1624" spans="10:10" x14ac:dyDescent="0.25">
      <c r="J1624">
        <v>80</v>
      </c>
    </row>
    <row r="1625" spans="10:10" x14ac:dyDescent="0.25">
      <c r="J1625">
        <v>300</v>
      </c>
    </row>
    <row r="1626" spans="10:10" x14ac:dyDescent="0.25">
      <c r="J1626">
        <v>30</v>
      </c>
    </row>
    <row r="1627" spans="10:10" x14ac:dyDescent="0.25">
      <c r="J1627">
        <v>600</v>
      </c>
    </row>
    <row r="1628" spans="10:10" x14ac:dyDescent="0.25">
      <c r="J1628">
        <v>80</v>
      </c>
    </row>
    <row r="1629" spans="10:10" x14ac:dyDescent="0.25">
      <c r="J1629">
        <v>150</v>
      </c>
    </row>
    <row r="1630" spans="10:10" x14ac:dyDescent="0.25">
      <c r="J1630">
        <v>80</v>
      </c>
    </row>
    <row r="1631" spans="10:10" x14ac:dyDescent="0.25">
      <c r="J1631">
        <v>50</v>
      </c>
    </row>
    <row r="1632" spans="10:10" x14ac:dyDescent="0.25">
      <c r="J1632">
        <v>50</v>
      </c>
    </row>
    <row r="1633" spans="10:10" x14ac:dyDescent="0.25">
      <c r="J1633">
        <v>150</v>
      </c>
    </row>
    <row r="1634" spans="10:10" x14ac:dyDescent="0.25">
      <c r="J1634">
        <v>50</v>
      </c>
    </row>
    <row r="1635" spans="10:10" x14ac:dyDescent="0.25">
      <c r="J1635">
        <v>70</v>
      </c>
    </row>
    <row r="1636" spans="10:10" x14ac:dyDescent="0.25">
      <c r="J1636">
        <v>80</v>
      </c>
    </row>
    <row r="1637" spans="10:10" x14ac:dyDescent="0.25">
      <c r="J1637">
        <v>100</v>
      </c>
    </row>
    <row r="1638" spans="10:10" x14ac:dyDescent="0.25">
      <c r="J1638">
        <v>100</v>
      </c>
    </row>
    <row r="1639" spans="10:10" x14ac:dyDescent="0.25">
      <c r="J1639">
        <v>80</v>
      </c>
    </row>
    <row r="1640" spans="10:10" x14ac:dyDescent="0.25">
      <c r="J1640">
        <v>300</v>
      </c>
    </row>
    <row r="1641" spans="10:10" x14ac:dyDescent="0.25">
      <c r="J1641">
        <v>50</v>
      </c>
    </row>
    <row r="1642" spans="10:10" x14ac:dyDescent="0.25">
      <c r="J1642">
        <v>80</v>
      </c>
    </row>
    <row r="1643" spans="10:10" x14ac:dyDescent="0.25">
      <c r="J1643">
        <v>80</v>
      </c>
    </row>
    <row r="1644" spans="10:10" x14ac:dyDescent="0.25">
      <c r="J1644">
        <v>80</v>
      </c>
    </row>
    <row r="1645" spans="10:10" x14ac:dyDescent="0.25">
      <c r="J1645">
        <v>100</v>
      </c>
    </row>
    <row r="1646" spans="10:10" x14ac:dyDescent="0.25">
      <c r="J1646">
        <v>80</v>
      </c>
    </row>
    <row r="1647" spans="10:10" x14ac:dyDescent="0.25">
      <c r="J1647">
        <v>1000</v>
      </c>
    </row>
    <row r="1648" spans="10:10" x14ac:dyDescent="0.25">
      <c r="J1648">
        <v>1000</v>
      </c>
    </row>
    <row r="1649" spans="10:10" x14ac:dyDescent="0.25">
      <c r="J1649">
        <v>80</v>
      </c>
    </row>
    <row r="1650" spans="10:10" x14ac:dyDescent="0.25">
      <c r="J1650">
        <v>100</v>
      </c>
    </row>
    <row r="1651" spans="10:10" x14ac:dyDescent="0.25">
      <c r="J1651">
        <v>1000</v>
      </c>
    </row>
    <row r="1652" spans="10:10" x14ac:dyDescent="0.25">
      <c r="J1652">
        <v>1000</v>
      </c>
    </row>
    <row r="1653" spans="10:10" x14ac:dyDescent="0.25">
      <c r="J1653">
        <v>30</v>
      </c>
    </row>
    <row r="1654" spans="10:10" x14ac:dyDescent="0.25">
      <c r="J1654">
        <v>80</v>
      </c>
    </row>
    <row r="1655" spans="10:10" x14ac:dyDescent="0.25">
      <c r="J1655">
        <v>100</v>
      </c>
    </row>
    <row r="1656" spans="10:10" x14ac:dyDescent="0.25">
      <c r="J1656">
        <v>150</v>
      </c>
    </row>
    <row r="1657" spans="10:10" x14ac:dyDescent="0.25">
      <c r="J1657">
        <v>100</v>
      </c>
    </row>
    <row r="1658" spans="10:10" x14ac:dyDescent="0.25">
      <c r="J1658">
        <v>100</v>
      </c>
    </row>
    <row r="1659" spans="10:10" x14ac:dyDescent="0.25">
      <c r="J1659">
        <v>150</v>
      </c>
    </row>
    <row r="1660" spans="10:10" x14ac:dyDescent="0.25">
      <c r="J1660">
        <v>100</v>
      </c>
    </row>
    <row r="1661" spans="10:10" x14ac:dyDescent="0.25">
      <c r="J1661">
        <v>100</v>
      </c>
    </row>
    <row r="1662" spans="10:10" x14ac:dyDescent="0.25">
      <c r="J1662">
        <v>150</v>
      </c>
    </row>
    <row r="1663" spans="10:10" x14ac:dyDescent="0.25">
      <c r="J1663">
        <v>250</v>
      </c>
    </row>
    <row r="1664" spans="10:10" x14ac:dyDescent="0.25">
      <c r="J1664">
        <v>80</v>
      </c>
    </row>
    <row r="1665" spans="10:10" x14ac:dyDescent="0.25">
      <c r="J1665">
        <v>80</v>
      </c>
    </row>
    <row r="1666" spans="10:10" x14ac:dyDescent="0.25">
      <c r="J1666">
        <v>150</v>
      </c>
    </row>
    <row r="1667" spans="10:10" x14ac:dyDescent="0.25">
      <c r="J1667">
        <v>150</v>
      </c>
    </row>
    <row r="1668" spans="10:10" x14ac:dyDescent="0.25">
      <c r="J1668">
        <v>100</v>
      </c>
    </row>
    <row r="1669" spans="10:10" x14ac:dyDescent="0.25">
      <c r="J1669">
        <v>100</v>
      </c>
    </row>
    <row r="1670" spans="10:10" x14ac:dyDescent="0.25">
      <c r="J1670">
        <v>100</v>
      </c>
    </row>
    <row r="1671" spans="10:10" x14ac:dyDescent="0.25">
      <c r="J1671">
        <v>100</v>
      </c>
    </row>
    <row r="1672" spans="10:10" x14ac:dyDescent="0.25">
      <c r="J1672">
        <v>100</v>
      </c>
    </row>
    <row r="1673" spans="10:10" x14ac:dyDescent="0.25">
      <c r="J1673">
        <v>150</v>
      </c>
    </row>
    <row r="1674" spans="10:10" x14ac:dyDescent="0.25">
      <c r="J1674">
        <v>100</v>
      </c>
    </row>
    <row r="1675" spans="10:10" x14ac:dyDescent="0.25">
      <c r="J1675">
        <v>80</v>
      </c>
    </row>
    <row r="1676" spans="10:10" x14ac:dyDescent="0.25">
      <c r="J1676">
        <v>100</v>
      </c>
    </row>
    <row r="1677" spans="10:10" x14ac:dyDescent="0.25">
      <c r="J1677">
        <v>50</v>
      </c>
    </row>
    <row r="1678" spans="10:10" x14ac:dyDescent="0.25">
      <c r="J1678">
        <v>300</v>
      </c>
    </row>
    <row r="1679" spans="10:10" x14ac:dyDescent="0.25">
      <c r="J1679">
        <v>80</v>
      </c>
    </row>
    <row r="1680" spans="10:10" x14ac:dyDescent="0.25">
      <c r="J1680">
        <v>80</v>
      </c>
    </row>
    <row r="1681" spans="10:10" x14ac:dyDescent="0.25">
      <c r="J1681">
        <v>80</v>
      </c>
    </row>
    <row r="1682" spans="10:10" x14ac:dyDescent="0.25">
      <c r="J1682">
        <v>80</v>
      </c>
    </row>
    <row r="1683" spans="10:10" x14ac:dyDescent="0.25">
      <c r="J1683">
        <v>160</v>
      </c>
    </row>
    <row r="1684" spans="10:10" x14ac:dyDescent="0.25">
      <c r="J1684">
        <v>80</v>
      </c>
    </row>
    <row r="1685" spans="10:10" x14ac:dyDescent="0.25">
      <c r="J1685">
        <v>80</v>
      </c>
    </row>
    <row r="1686" spans="10:10" x14ac:dyDescent="0.25">
      <c r="J1686">
        <v>100</v>
      </c>
    </row>
    <row r="1687" spans="10:10" x14ac:dyDescent="0.25">
      <c r="J1687">
        <v>80</v>
      </c>
    </row>
    <row r="1688" spans="10:10" x14ac:dyDescent="0.25">
      <c r="J1688">
        <v>80</v>
      </c>
    </row>
    <row r="1689" spans="10:10" x14ac:dyDescent="0.25">
      <c r="J1689">
        <v>400</v>
      </c>
    </row>
    <row r="1690" spans="10:10" x14ac:dyDescent="0.25">
      <c r="J1690">
        <v>150</v>
      </c>
    </row>
    <row r="1691" spans="10:10" x14ac:dyDescent="0.25">
      <c r="J1691">
        <v>100</v>
      </c>
    </row>
    <row r="1692" spans="10:10" x14ac:dyDescent="0.25">
      <c r="J1692">
        <v>30</v>
      </c>
    </row>
    <row r="1693" spans="10:10" x14ac:dyDescent="0.25">
      <c r="J1693">
        <v>180</v>
      </c>
    </row>
    <row r="1694" spans="10:10" x14ac:dyDescent="0.25">
      <c r="J1694">
        <v>30</v>
      </c>
    </row>
    <row r="1695" spans="10:10" x14ac:dyDescent="0.25">
      <c r="J1695">
        <v>100</v>
      </c>
    </row>
    <row r="1696" spans="10:10" x14ac:dyDescent="0.25">
      <c r="J1696">
        <v>300</v>
      </c>
    </row>
    <row r="1697" spans="10:10" x14ac:dyDescent="0.25">
      <c r="J1697">
        <v>100</v>
      </c>
    </row>
    <row r="1698" spans="10:10" x14ac:dyDescent="0.25">
      <c r="J1698">
        <v>30</v>
      </c>
    </row>
    <row r="1699" spans="10:10" x14ac:dyDescent="0.25">
      <c r="J1699">
        <v>30</v>
      </c>
    </row>
    <row r="1700" spans="10:10" x14ac:dyDescent="0.25">
      <c r="J1700">
        <v>160</v>
      </c>
    </row>
    <row r="1701" spans="10:10" x14ac:dyDescent="0.25">
      <c r="J1701">
        <v>30</v>
      </c>
    </row>
    <row r="1702" spans="10:10" x14ac:dyDescent="0.25">
      <c r="J1702">
        <v>100</v>
      </c>
    </row>
    <row r="1703" spans="10:10" x14ac:dyDescent="0.25">
      <c r="J1703">
        <v>30</v>
      </c>
    </row>
    <row r="1704" spans="10:10" x14ac:dyDescent="0.25">
      <c r="J1704">
        <v>30</v>
      </c>
    </row>
    <row r="1705" spans="10:10" x14ac:dyDescent="0.25">
      <c r="J1705">
        <v>30</v>
      </c>
    </row>
    <row r="1706" spans="10:10" x14ac:dyDescent="0.25">
      <c r="J1706">
        <v>30</v>
      </c>
    </row>
    <row r="1707" spans="10:10" x14ac:dyDescent="0.25">
      <c r="J1707">
        <v>30</v>
      </c>
    </row>
    <row r="1708" spans="10:10" x14ac:dyDescent="0.25">
      <c r="J1708">
        <v>100</v>
      </c>
    </row>
    <row r="1709" spans="10:10" x14ac:dyDescent="0.25">
      <c r="J1709">
        <v>30</v>
      </c>
    </row>
    <row r="1710" spans="10:10" x14ac:dyDescent="0.25">
      <c r="J1710">
        <v>30</v>
      </c>
    </row>
    <row r="1711" spans="10:10" x14ac:dyDescent="0.25">
      <c r="J1711">
        <v>80</v>
      </c>
    </row>
    <row r="1712" spans="10:10" x14ac:dyDescent="0.25">
      <c r="J1712">
        <v>80</v>
      </c>
    </row>
    <row r="1713" spans="10:10" x14ac:dyDescent="0.25">
      <c r="J1713">
        <v>80</v>
      </c>
    </row>
    <row r="1714" spans="10:10" x14ac:dyDescent="0.25">
      <c r="J1714">
        <v>150</v>
      </c>
    </row>
    <row r="1715" spans="10:10" x14ac:dyDescent="0.25">
      <c r="J1715">
        <v>80</v>
      </c>
    </row>
    <row r="1716" spans="10:10" x14ac:dyDescent="0.25">
      <c r="J1716">
        <v>30</v>
      </c>
    </row>
    <row r="1717" spans="10:10" x14ac:dyDescent="0.25">
      <c r="J1717">
        <v>30</v>
      </c>
    </row>
    <row r="1718" spans="10:10" x14ac:dyDescent="0.25">
      <c r="J1718">
        <v>30</v>
      </c>
    </row>
    <row r="1719" spans="10:10" x14ac:dyDescent="0.25">
      <c r="J1719">
        <v>80</v>
      </c>
    </row>
    <row r="1720" spans="10:10" x14ac:dyDescent="0.25">
      <c r="J1720">
        <v>30</v>
      </c>
    </row>
    <row r="1721" spans="10:10" x14ac:dyDescent="0.25">
      <c r="J1721">
        <v>30</v>
      </c>
    </row>
    <row r="1722" spans="10:10" x14ac:dyDescent="0.25">
      <c r="J1722">
        <v>250</v>
      </c>
    </row>
    <row r="1723" spans="10:10" x14ac:dyDescent="0.25">
      <c r="J1723">
        <v>30</v>
      </c>
    </row>
    <row r="1724" spans="10:10" x14ac:dyDescent="0.25">
      <c r="J1724">
        <v>30</v>
      </c>
    </row>
    <row r="1725" spans="10:10" x14ac:dyDescent="0.25">
      <c r="J1725">
        <v>100</v>
      </c>
    </row>
    <row r="1726" spans="10:10" x14ac:dyDescent="0.25">
      <c r="J1726">
        <v>100</v>
      </c>
    </row>
    <row r="1727" spans="10:10" x14ac:dyDescent="0.25">
      <c r="J1727">
        <v>200</v>
      </c>
    </row>
    <row r="1728" spans="10:10" x14ac:dyDescent="0.25">
      <c r="J1728">
        <v>150</v>
      </c>
    </row>
    <row r="1729" spans="10:10" x14ac:dyDescent="0.25">
      <c r="J1729">
        <v>80</v>
      </c>
    </row>
    <row r="1730" spans="10:10" x14ac:dyDescent="0.25">
      <c r="J1730">
        <v>150</v>
      </c>
    </row>
    <row r="1731" spans="10:10" x14ac:dyDescent="0.25">
      <c r="J1731">
        <v>200</v>
      </c>
    </row>
    <row r="1732" spans="10:10" x14ac:dyDescent="0.25">
      <c r="J1732">
        <v>150</v>
      </c>
    </row>
    <row r="1733" spans="10:10" x14ac:dyDescent="0.25">
      <c r="J1733">
        <v>30</v>
      </c>
    </row>
    <row r="1734" spans="10:10" x14ac:dyDescent="0.25">
      <c r="J1734">
        <v>80</v>
      </c>
    </row>
    <row r="1735" spans="10:10" x14ac:dyDescent="0.25">
      <c r="J1735">
        <v>30</v>
      </c>
    </row>
    <row r="1736" spans="10:10" x14ac:dyDescent="0.25">
      <c r="J1736">
        <v>30</v>
      </c>
    </row>
    <row r="1737" spans="10:10" x14ac:dyDescent="0.25">
      <c r="J1737">
        <v>80</v>
      </c>
    </row>
    <row r="1738" spans="10:10" x14ac:dyDescent="0.25">
      <c r="J1738">
        <v>30</v>
      </c>
    </row>
    <row r="1739" spans="10:10" x14ac:dyDescent="0.25">
      <c r="J1739">
        <v>80</v>
      </c>
    </row>
    <row r="1740" spans="10:10" x14ac:dyDescent="0.25">
      <c r="J1740">
        <v>30</v>
      </c>
    </row>
    <row r="1741" spans="10:10" x14ac:dyDescent="0.25">
      <c r="J1741">
        <v>80</v>
      </c>
    </row>
    <row r="1742" spans="10:10" x14ac:dyDescent="0.25">
      <c r="J1742">
        <v>30</v>
      </c>
    </row>
    <row r="1743" spans="10:10" x14ac:dyDescent="0.25">
      <c r="J1743">
        <v>100</v>
      </c>
    </row>
    <row r="1744" spans="10:10" x14ac:dyDescent="0.25">
      <c r="J1744">
        <v>30</v>
      </c>
    </row>
    <row r="1745" spans="10:10" x14ac:dyDescent="0.25">
      <c r="J1745">
        <v>30</v>
      </c>
    </row>
    <row r="1746" spans="10:10" x14ac:dyDescent="0.25">
      <c r="J1746">
        <v>30</v>
      </c>
    </row>
    <row r="1747" spans="10:10" x14ac:dyDescent="0.25">
      <c r="J1747">
        <v>30</v>
      </c>
    </row>
    <row r="1748" spans="10:10" x14ac:dyDescent="0.25">
      <c r="J1748">
        <v>30</v>
      </c>
    </row>
    <row r="1749" spans="10:10" x14ac:dyDescent="0.25">
      <c r="J1749">
        <v>100</v>
      </c>
    </row>
    <row r="1750" spans="10:10" x14ac:dyDescent="0.25">
      <c r="J1750">
        <v>100</v>
      </c>
    </row>
    <row r="1751" spans="10:10" x14ac:dyDescent="0.25">
      <c r="J1751">
        <v>100</v>
      </c>
    </row>
    <row r="1752" spans="10:10" x14ac:dyDescent="0.25">
      <c r="J1752">
        <v>30</v>
      </c>
    </row>
    <row r="1753" spans="10:10" x14ac:dyDescent="0.25">
      <c r="J1753">
        <v>80</v>
      </c>
    </row>
    <row r="1754" spans="10:10" x14ac:dyDescent="0.25">
      <c r="J1754">
        <v>80</v>
      </c>
    </row>
    <row r="1755" spans="10:10" x14ac:dyDescent="0.25">
      <c r="J1755">
        <v>100</v>
      </c>
    </row>
    <row r="1756" spans="10:10" x14ac:dyDescent="0.25">
      <c r="J1756">
        <v>80</v>
      </c>
    </row>
    <row r="1757" spans="10:10" x14ac:dyDescent="0.25">
      <c r="J1757">
        <v>100</v>
      </c>
    </row>
    <row r="1758" spans="10:10" x14ac:dyDescent="0.25">
      <c r="J1758">
        <v>100</v>
      </c>
    </row>
    <row r="1759" spans="10:10" x14ac:dyDescent="0.25">
      <c r="J1759">
        <v>100</v>
      </c>
    </row>
    <row r="1760" spans="10:10" x14ac:dyDescent="0.25">
      <c r="J1760">
        <v>30</v>
      </c>
    </row>
    <row r="1761" spans="10:12" x14ac:dyDescent="0.25">
      <c r="J1761">
        <v>200</v>
      </c>
    </row>
    <row r="1762" spans="10:12" x14ac:dyDescent="0.25">
      <c r="J1762">
        <v>200</v>
      </c>
    </row>
    <row r="1763" spans="10:12" x14ac:dyDescent="0.25">
      <c r="J1763">
        <v>100</v>
      </c>
    </row>
    <row r="1764" spans="10:12" x14ac:dyDescent="0.25">
      <c r="J1764">
        <v>15000</v>
      </c>
    </row>
    <row r="1765" spans="10:12" x14ac:dyDescent="0.25">
      <c r="J1765">
        <v>5100</v>
      </c>
    </row>
    <row r="1766" spans="10:12" x14ac:dyDescent="0.25">
      <c r="J1766">
        <v>1</v>
      </c>
    </row>
    <row r="1767" spans="10:12" x14ac:dyDescent="0.25">
      <c r="J1767">
        <v>2950.415</v>
      </c>
    </row>
    <row r="1768" spans="10:12" x14ac:dyDescent="0.25">
      <c r="J1768">
        <v>1500</v>
      </c>
    </row>
    <row r="1769" spans="10:12" x14ac:dyDescent="0.25">
      <c r="J1769">
        <v>500</v>
      </c>
    </row>
    <row r="1770" spans="10:12" x14ac:dyDescent="0.25">
      <c r="J1770" s="37">
        <f>SUM(J11:J1769)</f>
        <v>1770081.09002</v>
      </c>
      <c r="K1770" s="37"/>
      <c r="L1770" s="37"/>
    </row>
  </sheetData>
  <mergeCells count="4">
    <mergeCell ref="B4:C4"/>
    <mergeCell ref="D4:E4"/>
    <mergeCell ref="F4:G4"/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C52"/>
  <sheetViews>
    <sheetView topLeftCell="A37" workbookViewId="0">
      <selection activeCell="B39" sqref="B39"/>
    </sheetView>
  </sheetViews>
  <sheetFormatPr defaultRowHeight="15" x14ac:dyDescent="0.25"/>
  <cols>
    <col min="1" max="1" width="40.7109375" customWidth="1"/>
    <col min="2" max="2" width="26.28515625" customWidth="1"/>
    <col min="3" max="3" width="29.140625" customWidth="1"/>
  </cols>
  <sheetData>
    <row r="1" spans="1:3" x14ac:dyDescent="0.25">
      <c r="A1" s="41" t="s">
        <v>20</v>
      </c>
      <c r="B1" s="41"/>
      <c r="C1" s="41"/>
    </row>
    <row r="2" spans="1:3" x14ac:dyDescent="0.25">
      <c r="A2" s="41" t="s">
        <v>14</v>
      </c>
      <c r="B2" s="41"/>
      <c r="C2" s="41"/>
    </row>
    <row r="3" spans="1:3" x14ac:dyDescent="0.25">
      <c r="A3" s="5"/>
      <c r="B3" s="5"/>
      <c r="C3" s="5"/>
    </row>
    <row r="4" spans="1:3" ht="15.75" thickBot="1" x14ac:dyDescent="0.3">
      <c r="A4" s="6" t="s">
        <v>7</v>
      </c>
      <c r="B4" s="6" t="s">
        <v>8</v>
      </c>
      <c r="C4" s="6" t="s">
        <v>9</v>
      </c>
    </row>
    <row r="5" spans="1:3" ht="30.75" thickBot="1" x14ac:dyDescent="0.3">
      <c r="A5" s="15" t="s">
        <v>21</v>
      </c>
      <c r="B5" s="16">
        <v>30000</v>
      </c>
      <c r="C5" s="17" t="s">
        <v>22</v>
      </c>
    </row>
    <row r="6" spans="1:3" ht="30.75" thickBot="1" x14ac:dyDescent="0.3">
      <c r="A6" s="18" t="s">
        <v>23</v>
      </c>
      <c r="B6" s="19">
        <v>30000</v>
      </c>
      <c r="C6" s="20" t="s">
        <v>22</v>
      </c>
    </row>
    <row r="7" spans="1:3" ht="60.75" thickBot="1" x14ac:dyDescent="0.3">
      <c r="A7" s="18" t="s">
        <v>24</v>
      </c>
      <c r="B7" s="19">
        <v>440000</v>
      </c>
      <c r="C7" s="20" t="s">
        <v>25</v>
      </c>
    </row>
    <row r="8" spans="1:3" ht="45.75" thickBot="1" x14ac:dyDescent="0.3">
      <c r="A8" s="18" t="s">
        <v>32</v>
      </c>
      <c r="B8" s="19">
        <v>50000</v>
      </c>
      <c r="C8" s="20" t="s">
        <v>33</v>
      </c>
    </row>
    <row r="9" spans="1:3" ht="75.75" thickBot="1" x14ac:dyDescent="0.3">
      <c r="A9" s="18" t="s">
        <v>34</v>
      </c>
      <c r="B9" s="19">
        <v>150000</v>
      </c>
      <c r="C9" s="20" t="s">
        <v>33</v>
      </c>
    </row>
    <row r="10" spans="1:3" ht="30.75" thickBot="1" x14ac:dyDescent="0.3">
      <c r="A10" s="18" t="s">
        <v>46</v>
      </c>
      <c r="B10" s="19">
        <v>150000</v>
      </c>
      <c r="C10" s="20" t="s">
        <v>33</v>
      </c>
    </row>
    <row r="11" spans="1:3" ht="90.75" thickBot="1" x14ac:dyDescent="0.3">
      <c r="A11" s="18" t="s">
        <v>26</v>
      </c>
      <c r="B11" s="19">
        <v>50000</v>
      </c>
      <c r="C11" s="20" t="s">
        <v>27</v>
      </c>
    </row>
    <row r="12" spans="1:3" ht="60.75" thickBot="1" x14ac:dyDescent="0.3">
      <c r="A12" s="18" t="s">
        <v>28</v>
      </c>
      <c r="B12" s="19">
        <v>50000</v>
      </c>
      <c r="C12" s="20" t="s">
        <v>27</v>
      </c>
    </row>
    <row r="13" spans="1:3" ht="60.75" thickBot="1" x14ac:dyDescent="0.3">
      <c r="A13" s="18" t="s">
        <v>29</v>
      </c>
      <c r="B13" s="19">
        <v>50000</v>
      </c>
      <c r="C13" s="20" t="s">
        <v>27</v>
      </c>
    </row>
    <row r="14" spans="1:3" ht="60.75" thickBot="1" x14ac:dyDescent="0.3">
      <c r="A14" s="18" t="s">
        <v>30</v>
      </c>
      <c r="B14" s="19">
        <v>30000</v>
      </c>
      <c r="C14" s="20" t="s">
        <v>31</v>
      </c>
    </row>
    <row r="15" spans="1:3" ht="45.75" thickBot="1" x14ac:dyDescent="0.3">
      <c r="A15" s="18" t="s">
        <v>35</v>
      </c>
      <c r="B15" s="19">
        <v>30000</v>
      </c>
      <c r="C15" s="20" t="s">
        <v>31</v>
      </c>
    </row>
    <row r="16" spans="1:3" ht="60.75" thickBot="1" x14ac:dyDescent="0.3">
      <c r="A16" s="18" t="s">
        <v>36</v>
      </c>
      <c r="B16" s="19">
        <v>30000</v>
      </c>
      <c r="C16" s="20" t="s">
        <v>31</v>
      </c>
    </row>
    <row r="17" spans="1:3" ht="45.75" thickBot="1" x14ac:dyDescent="0.3">
      <c r="A17" s="18" t="s">
        <v>41</v>
      </c>
      <c r="B17" s="19">
        <v>36000</v>
      </c>
      <c r="C17" s="20" t="s">
        <v>31</v>
      </c>
    </row>
    <row r="18" spans="1:3" ht="45.75" thickBot="1" x14ac:dyDescent="0.3">
      <c r="A18" s="18" t="s">
        <v>41</v>
      </c>
      <c r="B18" s="19">
        <v>236448</v>
      </c>
      <c r="C18" s="20" t="s">
        <v>31</v>
      </c>
    </row>
    <row r="19" spans="1:3" ht="45.75" thickBot="1" x14ac:dyDescent="0.3">
      <c r="A19" s="18" t="s">
        <v>41</v>
      </c>
      <c r="B19" s="19">
        <v>116000</v>
      </c>
      <c r="C19" s="20" t="s">
        <v>31</v>
      </c>
    </row>
    <row r="20" spans="1:3" ht="60.75" thickBot="1" x14ac:dyDescent="0.3">
      <c r="A20" s="18" t="s">
        <v>37</v>
      </c>
      <c r="B20" s="19">
        <v>149000</v>
      </c>
      <c r="C20" s="20" t="s">
        <v>38</v>
      </c>
    </row>
    <row r="21" spans="1:3" ht="60.75" thickBot="1" x14ac:dyDescent="0.3">
      <c r="A21" s="18" t="s">
        <v>37</v>
      </c>
      <c r="B21" s="19">
        <v>29000</v>
      </c>
      <c r="C21" s="20" t="s">
        <v>38</v>
      </c>
    </row>
    <row r="22" spans="1:3" ht="60.75" thickBot="1" x14ac:dyDescent="0.3">
      <c r="A22" s="18" t="s">
        <v>37</v>
      </c>
      <c r="B22" s="19">
        <v>22000</v>
      </c>
      <c r="C22" s="20" t="s">
        <v>38</v>
      </c>
    </row>
    <row r="23" spans="1:3" ht="30.75" thickBot="1" x14ac:dyDescent="0.3">
      <c r="A23" s="18" t="s">
        <v>47</v>
      </c>
      <c r="B23" s="19">
        <v>20000</v>
      </c>
      <c r="C23" s="20" t="s">
        <v>48</v>
      </c>
    </row>
    <row r="24" spans="1:3" ht="30.75" thickBot="1" x14ac:dyDescent="0.3">
      <c r="A24" s="18" t="s">
        <v>49</v>
      </c>
      <c r="B24" s="19">
        <v>100000</v>
      </c>
      <c r="C24" s="20" t="s">
        <v>48</v>
      </c>
    </row>
    <row r="25" spans="1:3" ht="30.75" thickBot="1" x14ac:dyDescent="0.3">
      <c r="A25" s="18" t="s">
        <v>49</v>
      </c>
      <c r="B25" s="19">
        <v>100000</v>
      </c>
      <c r="C25" s="20" t="s">
        <v>48</v>
      </c>
    </row>
    <row r="26" spans="1:3" ht="30.75" thickBot="1" x14ac:dyDescent="0.3">
      <c r="A26" s="18" t="s">
        <v>49</v>
      </c>
      <c r="B26" s="19">
        <v>30000</v>
      </c>
      <c r="C26" s="20" t="s">
        <v>48</v>
      </c>
    </row>
    <row r="27" spans="1:3" ht="30.75" thickBot="1" x14ac:dyDescent="0.3">
      <c r="A27" s="18" t="s">
        <v>49</v>
      </c>
      <c r="B27" s="19">
        <v>39000</v>
      </c>
      <c r="C27" s="20" t="s">
        <v>48</v>
      </c>
    </row>
    <row r="28" spans="1:3" ht="30.75" thickBot="1" x14ac:dyDescent="0.3">
      <c r="A28" s="18" t="s">
        <v>49</v>
      </c>
      <c r="B28" s="19">
        <v>20000</v>
      </c>
      <c r="C28" s="20" t="s">
        <v>48</v>
      </c>
    </row>
    <row r="29" spans="1:3" ht="30.75" thickBot="1" x14ac:dyDescent="0.3">
      <c r="A29" s="18" t="s">
        <v>49</v>
      </c>
      <c r="B29" s="19">
        <v>10846.46</v>
      </c>
      <c r="C29" s="20" t="s">
        <v>48</v>
      </c>
    </row>
    <row r="30" spans="1:3" ht="30.75" thickBot="1" x14ac:dyDescent="0.3">
      <c r="A30" s="18" t="s">
        <v>49</v>
      </c>
      <c r="B30" s="19">
        <v>7000</v>
      </c>
      <c r="C30" s="20" t="s">
        <v>48</v>
      </c>
    </row>
    <row r="31" spans="1:3" ht="30.75" thickBot="1" x14ac:dyDescent="0.3">
      <c r="A31" s="18" t="s">
        <v>49</v>
      </c>
      <c r="B31" s="19">
        <v>58000</v>
      </c>
      <c r="C31" s="20" t="s">
        <v>48</v>
      </c>
    </row>
    <row r="32" spans="1:3" ht="30.75" thickBot="1" x14ac:dyDescent="0.3">
      <c r="A32" s="18" t="s">
        <v>49</v>
      </c>
      <c r="B32" s="19">
        <v>52544</v>
      </c>
      <c r="C32" s="20" t="s">
        <v>48</v>
      </c>
    </row>
    <row r="33" spans="1:3" ht="30.75" thickBot="1" x14ac:dyDescent="0.3">
      <c r="A33" s="18" t="s">
        <v>49</v>
      </c>
      <c r="B33" s="19">
        <v>100000</v>
      </c>
      <c r="C33" s="20" t="s">
        <v>48</v>
      </c>
    </row>
    <row r="34" spans="1:3" ht="30.75" thickBot="1" x14ac:dyDescent="0.3">
      <c r="A34" s="18" t="s">
        <v>49</v>
      </c>
      <c r="B34" s="19">
        <v>166272</v>
      </c>
      <c r="C34" s="20" t="s">
        <v>48</v>
      </c>
    </row>
    <row r="35" spans="1:3" ht="45.75" thickBot="1" x14ac:dyDescent="0.3">
      <c r="A35" s="18" t="s">
        <v>42</v>
      </c>
      <c r="B35" s="19">
        <v>150000</v>
      </c>
      <c r="C35" s="20" t="s">
        <v>43</v>
      </c>
    </row>
    <row r="36" spans="1:3" ht="90.75" thickBot="1" x14ac:dyDescent="0.3">
      <c r="A36" s="18" t="s">
        <v>39</v>
      </c>
      <c r="B36" s="19">
        <v>500000</v>
      </c>
      <c r="C36" s="20" t="s">
        <v>40</v>
      </c>
    </row>
    <row r="37" spans="1:3" ht="60.75" thickBot="1" x14ac:dyDescent="0.3">
      <c r="A37" s="18" t="s">
        <v>44</v>
      </c>
      <c r="B37" s="19">
        <v>27272</v>
      </c>
      <c r="C37" s="20" t="s">
        <v>45</v>
      </c>
    </row>
    <row r="38" spans="1:3" x14ac:dyDescent="0.25">
      <c r="B38" s="7">
        <f>SUM(B5:B37)</f>
        <v>3059382.46</v>
      </c>
    </row>
    <row r="39" spans="1:3" x14ac:dyDescent="0.25">
      <c r="A39" t="s">
        <v>10</v>
      </c>
    </row>
    <row r="41" spans="1:3" x14ac:dyDescent="0.25">
      <c r="A41" t="s">
        <v>17</v>
      </c>
      <c r="B41" t="s">
        <v>12</v>
      </c>
    </row>
    <row r="42" spans="1:3" x14ac:dyDescent="0.25">
      <c r="A42" t="str">
        <f>+C5</f>
        <v>Prefeitura Regional Campo Limpo</v>
      </c>
      <c r="B42" s="28">
        <f>+B5+B6</f>
        <v>60000</v>
      </c>
    </row>
    <row r="43" spans="1:3" x14ac:dyDescent="0.25">
      <c r="A43" t="str">
        <f>+C7</f>
        <v>Prefeitura Regional Capela do Socorro</v>
      </c>
      <c r="B43" s="28">
        <f>+B7</f>
        <v>440000</v>
      </c>
    </row>
    <row r="44" spans="1:3" x14ac:dyDescent="0.25">
      <c r="A44" t="str">
        <f>+C8</f>
        <v>Prefeitura Regional Cidade Ademar</v>
      </c>
      <c r="B44" s="28">
        <f>SUM(B8:B10)</f>
        <v>350000</v>
      </c>
    </row>
    <row r="45" spans="1:3" x14ac:dyDescent="0.25">
      <c r="A45" t="str">
        <f>+C11</f>
        <v>Prefeitura Regional Freguesia/Brasilândia</v>
      </c>
      <c r="B45" s="28">
        <f>SUM(B11:B13)</f>
        <v>150000</v>
      </c>
    </row>
    <row r="46" spans="1:3" x14ac:dyDescent="0.25">
      <c r="A46" t="str">
        <f>+C14</f>
        <v>Prefeitura Regional M'Boi Mirim</v>
      </c>
      <c r="B46" s="28">
        <f>SUM(B14:B19)</f>
        <v>478448</v>
      </c>
    </row>
    <row r="47" spans="1:3" x14ac:dyDescent="0.25">
      <c r="A47" t="str">
        <f>+C20</f>
        <v>Prefeitura Regional Santo Amaro</v>
      </c>
      <c r="B47" s="28">
        <f>+B20+B21+B22</f>
        <v>200000</v>
      </c>
    </row>
    <row r="48" spans="1:3" x14ac:dyDescent="0.25">
      <c r="A48" t="str">
        <f>+C23</f>
        <v>Secretaria Especial de Relações Governamentais</v>
      </c>
      <c r="B48" s="28">
        <f>SUM(B23:B34)</f>
        <v>703662.46</v>
      </c>
    </row>
    <row r="49" spans="1:2" x14ac:dyDescent="0.25">
      <c r="A49" t="str">
        <f>+C35</f>
        <v>Secretaria Municipal das Prefeituras Regionais</v>
      </c>
      <c r="B49" s="28">
        <f>+B35</f>
        <v>150000</v>
      </c>
    </row>
    <row r="50" spans="1:2" x14ac:dyDescent="0.25">
      <c r="A50" t="str">
        <f>+C36</f>
        <v>Secretaria Municipal de Cultura</v>
      </c>
      <c r="B50" s="28">
        <f>+B36</f>
        <v>500000</v>
      </c>
    </row>
    <row r="51" spans="1:2" x14ac:dyDescent="0.25">
      <c r="A51" t="str">
        <f>+C37</f>
        <v>Secretaria Municipal de Esportes e Lazer</v>
      </c>
      <c r="B51" s="28">
        <f>+B37</f>
        <v>27272</v>
      </c>
    </row>
    <row r="52" spans="1:2" x14ac:dyDescent="0.25">
      <c r="A52" t="s">
        <v>13</v>
      </c>
      <c r="B52" s="29">
        <f>SUM(B42:B51)</f>
        <v>3059382.46</v>
      </c>
    </row>
  </sheetData>
  <sortState xmlns:xlrd2="http://schemas.microsoft.com/office/spreadsheetml/2017/richdata2" ref="A5:C37">
    <sortCondition ref="C5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32"/>
  <sheetViews>
    <sheetView topLeftCell="A16" workbookViewId="0">
      <selection activeCell="C28" sqref="C28"/>
    </sheetView>
  </sheetViews>
  <sheetFormatPr defaultRowHeight="15" x14ac:dyDescent="0.25"/>
  <cols>
    <col min="1" max="1" width="32.5703125" customWidth="1"/>
    <col min="2" max="2" width="20.85546875" customWidth="1"/>
    <col min="3" max="3" width="27.140625" customWidth="1"/>
  </cols>
  <sheetData>
    <row r="1" spans="1:3" x14ac:dyDescent="0.25">
      <c r="A1" s="41" t="s">
        <v>20</v>
      </c>
      <c r="B1" s="41"/>
      <c r="C1" s="41"/>
    </row>
    <row r="2" spans="1:3" x14ac:dyDescent="0.25">
      <c r="A2" s="41" t="s">
        <v>16</v>
      </c>
      <c r="B2" s="41"/>
      <c r="C2" s="41"/>
    </row>
    <row r="4" spans="1:3" ht="15.75" thickBot="1" x14ac:dyDescent="0.3">
      <c r="A4" s="3" t="s">
        <v>7</v>
      </c>
      <c r="B4" s="3" t="s">
        <v>8</v>
      </c>
      <c r="C4" s="3" t="s">
        <v>9</v>
      </c>
    </row>
    <row r="5" spans="1:3" ht="30.75" thickBot="1" x14ac:dyDescent="0.3">
      <c r="A5" s="21" t="s">
        <v>50</v>
      </c>
      <c r="B5" s="22">
        <v>302000</v>
      </c>
      <c r="C5" s="23" t="s">
        <v>51</v>
      </c>
    </row>
    <row r="6" spans="1:3" ht="30.75" thickBot="1" x14ac:dyDescent="0.3">
      <c r="A6" s="24" t="s">
        <v>56</v>
      </c>
      <c r="B6" s="25">
        <v>83000</v>
      </c>
      <c r="C6" s="26" t="s">
        <v>51</v>
      </c>
    </row>
    <row r="7" spans="1:3" ht="30.75" thickBot="1" x14ac:dyDescent="0.3">
      <c r="A7" s="24" t="s">
        <v>49</v>
      </c>
      <c r="B7" s="25">
        <v>100000</v>
      </c>
      <c r="C7" s="26" t="s">
        <v>51</v>
      </c>
    </row>
    <row r="8" spans="1:3" ht="30.75" thickBot="1" x14ac:dyDescent="0.3">
      <c r="A8" s="24" t="s">
        <v>49</v>
      </c>
      <c r="B8" s="25">
        <v>60000</v>
      </c>
      <c r="C8" s="26" t="s">
        <v>51</v>
      </c>
    </row>
    <row r="9" spans="1:3" ht="30.75" thickBot="1" x14ac:dyDescent="0.3">
      <c r="A9" s="24" t="s">
        <v>61</v>
      </c>
      <c r="B9" s="25">
        <v>200000</v>
      </c>
      <c r="C9" s="26" t="s">
        <v>51</v>
      </c>
    </row>
    <row r="10" spans="1:3" ht="30.75" thickBot="1" x14ac:dyDescent="0.3">
      <c r="A10" s="24" t="s">
        <v>62</v>
      </c>
      <c r="B10" s="25">
        <v>78000</v>
      </c>
      <c r="C10" s="26" t="s">
        <v>51</v>
      </c>
    </row>
    <row r="11" spans="1:3" ht="30.75" thickBot="1" x14ac:dyDescent="0.3">
      <c r="A11" s="24" t="s">
        <v>63</v>
      </c>
      <c r="B11" s="25">
        <v>100000</v>
      </c>
      <c r="C11" s="26" t="s">
        <v>51</v>
      </c>
    </row>
    <row r="12" spans="1:3" ht="30.75" thickBot="1" x14ac:dyDescent="0.3">
      <c r="A12" s="24" t="s">
        <v>49</v>
      </c>
      <c r="B12" s="25">
        <v>30000</v>
      </c>
      <c r="C12" s="26" t="s">
        <v>51</v>
      </c>
    </row>
    <row r="13" spans="1:3" ht="45.75" thickBot="1" x14ac:dyDescent="0.3">
      <c r="A13" s="24" t="s">
        <v>54</v>
      </c>
      <c r="B13" s="25">
        <v>63000</v>
      </c>
      <c r="C13" s="26" t="s">
        <v>55</v>
      </c>
    </row>
    <row r="14" spans="1:3" ht="75.75" thickBot="1" x14ac:dyDescent="0.3">
      <c r="A14" s="24" t="s">
        <v>58</v>
      </c>
      <c r="B14" s="25">
        <v>300000</v>
      </c>
      <c r="C14" s="26" t="s">
        <v>59</v>
      </c>
    </row>
    <row r="15" spans="1:3" ht="60.75" thickBot="1" x14ac:dyDescent="0.3">
      <c r="A15" s="24" t="s">
        <v>52</v>
      </c>
      <c r="B15" s="25">
        <v>108000</v>
      </c>
      <c r="C15" s="26" t="s">
        <v>53</v>
      </c>
    </row>
    <row r="16" spans="1:3" ht="45.75" thickBot="1" x14ac:dyDescent="0.3">
      <c r="A16" s="24" t="s">
        <v>57</v>
      </c>
      <c r="B16" s="25">
        <v>10000</v>
      </c>
      <c r="C16" s="26" t="s">
        <v>40</v>
      </c>
    </row>
    <row r="17" spans="1:3" ht="90.75" thickBot="1" x14ac:dyDescent="0.3">
      <c r="A17" s="24" t="s">
        <v>60</v>
      </c>
      <c r="B17" s="25">
        <v>158000</v>
      </c>
      <c r="C17" s="26" t="s">
        <v>40</v>
      </c>
    </row>
    <row r="18" spans="1:3" ht="60.75" thickBot="1" x14ac:dyDescent="0.3">
      <c r="A18" s="24" t="s">
        <v>64</v>
      </c>
      <c r="B18" s="25">
        <v>109000</v>
      </c>
      <c r="C18" s="26" t="s">
        <v>40</v>
      </c>
    </row>
    <row r="19" spans="1:3" ht="60.75" thickBot="1" x14ac:dyDescent="0.3">
      <c r="A19" s="24" t="s">
        <v>65</v>
      </c>
      <c r="B19" s="25">
        <v>500000</v>
      </c>
      <c r="C19" s="26" t="s">
        <v>40</v>
      </c>
    </row>
    <row r="20" spans="1:3" ht="75.75" thickBot="1" x14ac:dyDescent="0.3">
      <c r="A20" s="24" t="s">
        <v>66</v>
      </c>
      <c r="B20" s="25">
        <v>470000</v>
      </c>
      <c r="C20" s="26" t="s">
        <v>40</v>
      </c>
    </row>
    <row r="21" spans="1:3" x14ac:dyDescent="0.25">
      <c r="A21" s="8"/>
      <c r="B21" s="9">
        <f>SUM(B5:B20)</f>
        <v>2671000</v>
      </c>
      <c r="C21" s="8"/>
    </row>
    <row r="22" spans="1:3" x14ac:dyDescent="0.25">
      <c r="B22" s="30"/>
    </row>
    <row r="23" spans="1:3" x14ac:dyDescent="0.25">
      <c r="A23" t="s">
        <v>10</v>
      </c>
    </row>
    <row r="25" spans="1:3" x14ac:dyDescent="0.25">
      <c r="A25" t="s">
        <v>18</v>
      </c>
      <c r="B25" t="s">
        <v>8</v>
      </c>
    </row>
    <row r="26" spans="1:3" x14ac:dyDescent="0.25">
      <c r="A26" t="str">
        <f>+C5</f>
        <v>Casa Civil</v>
      </c>
      <c r="B26" s="28">
        <f>SUM(B5:B12)</f>
        <v>953000</v>
      </c>
    </row>
    <row r="27" spans="1:3" x14ac:dyDescent="0.25">
      <c r="A27" t="str">
        <f>+C13</f>
        <v>Prefeitura Regional de Cidade Ademar</v>
      </c>
      <c r="B27" s="28">
        <f>+B13</f>
        <v>63000</v>
      </c>
    </row>
    <row r="28" spans="1:3" x14ac:dyDescent="0.25">
      <c r="A28" t="str">
        <f>+C14</f>
        <v>Prefeitura Regional de Freguesia</v>
      </c>
      <c r="B28" s="28">
        <f>+B14</f>
        <v>300000</v>
      </c>
    </row>
    <row r="29" spans="1:3" x14ac:dyDescent="0.25">
      <c r="A29" s="27" t="str">
        <f>+C15</f>
        <v>Prefeitura Regional de M Boi Mirim</v>
      </c>
      <c r="B29" s="28">
        <f>+B15</f>
        <v>108000</v>
      </c>
    </row>
    <row r="30" spans="1:3" x14ac:dyDescent="0.25">
      <c r="A30" s="27" t="str">
        <f>+C16</f>
        <v>Secretaria Municipal de Cultura</v>
      </c>
      <c r="B30" s="28">
        <f>SUM(B16:B20)</f>
        <v>1247000</v>
      </c>
    </row>
    <row r="31" spans="1:3" x14ac:dyDescent="0.25">
      <c r="A31" t="s">
        <v>13</v>
      </c>
      <c r="B31" s="29">
        <f>SUM(B26:B30)</f>
        <v>2671000</v>
      </c>
    </row>
    <row r="32" spans="1:3" x14ac:dyDescent="0.25">
      <c r="B32" s="28"/>
    </row>
  </sheetData>
  <sortState xmlns:xlrd2="http://schemas.microsoft.com/office/spreadsheetml/2017/richdata2" ref="A5:C20">
    <sortCondition ref="C5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50"/>
  <sheetViews>
    <sheetView topLeftCell="A27" workbookViewId="0">
      <selection activeCell="A44" sqref="A44"/>
    </sheetView>
  </sheetViews>
  <sheetFormatPr defaultRowHeight="15" x14ac:dyDescent="0.25"/>
  <cols>
    <col min="1" max="1" width="54.140625" customWidth="1"/>
    <col min="2" max="2" width="18.42578125" customWidth="1"/>
    <col min="3" max="3" width="24" customWidth="1"/>
  </cols>
  <sheetData>
    <row r="1" spans="1:3" x14ac:dyDescent="0.25">
      <c r="A1" s="41" t="s">
        <v>20</v>
      </c>
      <c r="B1" s="41"/>
      <c r="C1" s="41"/>
    </row>
    <row r="2" spans="1:3" x14ac:dyDescent="0.25">
      <c r="A2" s="41" t="s">
        <v>15</v>
      </c>
      <c r="B2" s="41"/>
      <c r="C2" s="41"/>
    </row>
    <row r="4" spans="1:3" ht="15.75" thickBot="1" x14ac:dyDescent="0.3">
      <c r="A4" s="3" t="s">
        <v>7</v>
      </c>
      <c r="B4" s="3" t="s">
        <v>8</v>
      </c>
      <c r="C4" s="3" t="s">
        <v>9</v>
      </c>
    </row>
    <row r="5" spans="1:3" ht="30.75" thickBot="1" x14ac:dyDescent="0.3">
      <c r="A5" s="21" t="s">
        <v>75</v>
      </c>
      <c r="B5" s="22">
        <v>40000</v>
      </c>
      <c r="C5" s="23" t="s">
        <v>76</v>
      </c>
    </row>
    <row r="6" spans="1:3" ht="30.75" thickBot="1" x14ac:dyDescent="0.3">
      <c r="A6" s="24" t="s">
        <v>79</v>
      </c>
      <c r="B6" s="25">
        <v>35000</v>
      </c>
      <c r="C6" s="26" t="s">
        <v>76</v>
      </c>
    </row>
    <row r="7" spans="1:3" ht="45.75" thickBot="1" x14ac:dyDescent="0.3">
      <c r="A7" s="24" t="s">
        <v>80</v>
      </c>
      <c r="B7" s="25">
        <v>35000</v>
      </c>
      <c r="C7" s="26" t="s">
        <v>76</v>
      </c>
    </row>
    <row r="8" spans="1:3" ht="45.75" thickBot="1" x14ac:dyDescent="0.3">
      <c r="A8" s="24" t="s">
        <v>81</v>
      </c>
      <c r="B8" s="25">
        <v>60000</v>
      </c>
      <c r="C8" s="26" t="s">
        <v>76</v>
      </c>
    </row>
    <row r="9" spans="1:3" ht="30.75" thickBot="1" x14ac:dyDescent="0.3">
      <c r="A9" s="24" t="s">
        <v>82</v>
      </c>
      <c r="B9" s="25">
        <v>180000</v>
      </c>
      <c r="C9" s="26" t="s">
        <v>76</v>
      </c>
    </row>
    <row r="10" spans="1:3" ht="45.75" thickBot="1" x14ac:dyDescent="0.3">
      <c r="A10" s="24" t="s">
        <v>84</v>
      </c>
      <c r="B10" s="25">
        <v>66000</v>
      </c>
      <c r="C10" s="26" t="s">
        <v>76</v>
      </c>
    </row>
    <row r="11" spans="1:3" ht="30.75" thickBot="1" x14ac:dyDescent="0.3">
      <c r="A11" s="24" t="s">
        <v>85</v>
      </c>
      <c r="B11" s="25">
        <v>34000</v>
      </c>
      <c r="C11" s="26" t="s">
        <v>76</v>
      </c>
    </row>
    <row r="12" spans="1:3" ht="45.75" thickBot="1" x14ac:dyDescent="0.3">
      <c r="A12" s="24" t="s">
        <v>86</v>
      </c>
      <c r="B12" s="25">
        <v>130000</v>
      </c>
      <c r="C12" s="26" t="s">
        <v>76</v>
      </c>
    </row>
    <row r="13" spans="1:3" ht="30.75" thickBot="1" x14ac:dyDescent="0.3">
      <c r="A13" s="24" t="s">
        <v>88</v>
      </c>
      <c r="B13" s="25">
        <v>60000</v>
      </c>
      <c r="C13" s="26" t="s">
        <v>76</v>
      </c>
    </row>
    <row r="14" spans="1:3" ht="60.75" thickBot="1" x14ac:dyDescent="0.3">
      <c r="A14" s="24" t="s">
        <v>91</v>
      </c>
      <c r="B14" s="25">
        <v>216000</v>
      </c>
      <c r="C14" s="26" t="s">
        <v>76</v>
      </c>
    </row>
    <row r="15" spans="1:3" ht="30.75" thickBot="1" x14ac:dyDescent="0.3">
      <c r="A15" s="24" t="s">
        <v>92</v>
      </c>
      <c r="B15" s="25">
        <v>100000</v>
      </c>
      <c r="C15" s="26" t="s">
        <v>76</v>
      </c>
    </row>
    <row r="16" spans="1:3" ht="30.75" thickBot="1" x14ac:dyDescent="0.3">
      <c r="A16" s="24" t="s">
        <v>93</v>
      </c>
      <c r="B16" s="25">
        <v>30000</v>
      </c>
      <c r="C16" s="26" t="s">
        <v>76</v>
      </c>
    </row>
    <row r="17" spans="1:3" ht="30.75" thickBot="1" x14ac:dyDescent="0.3">
      <c r="A17" s="24" t="s">
        <v>94</v>
      </c>
      <c r="B17" s="25">
        <v>30000</v>
      </c>
      <c r="C17" s="26" t="s">
        <v>76</v>
      </c>
    </row>
    <row r="18" spans="1:3" ht="30.75" thickBot="1" x14ac:dyDescent="0.3">
      <c r="A18" s="24" t="s">
        <v>95</v>
      </c>
      <c r="B18" s="25">
        <v>75000</v>
      </c>
      <c r="C18" s="26" t="s">
        <v>76</v>
      </c>
    </row>
    <row r="19" spans="1:3" ht="15.75" thickBot="1" x14ac:dyDescent="0.3">
      <c r="A19" s="24" t="s">
        <v>97</v>
      </c>
      <c r="B19" s="25">
        <v>50000</v>
      </c>
      <c r="C19" s="26" t="s">
        <v>76</v>
      </c>
    </row>
    <row r="20" spans="1:3" ht="45.75" thickBot="1" x14ac:dyDescent="0.3">
      <c r="A20" s="24" t="s">
        <v>98</v>
      </c>
      <c r="B20" s="25">
        <v>100000</v>
      </c>
      <c r="C20" s="26" t="s">
        <v>76</v>
      </c>
    </row>
    <row r="21" spans="1:3" ht="45.75" thickBot="1" x14ac:dyDescent="0.3">
      <c r="A21" s="24" t="s">
        <v>73</v>
      </c>
      <c r="B21" s="25">
        <v>13000</v>
      </c>
      <c r="C21" s="26" t="s">
        <v>74</v>
      </c>
    </row>
    <row r="22" spans="1:3" ht="45.75" thickBot="1" x14ac:dyDescent="0.3">
      <c r="A22" s="24" t="s">
        <v>83</v>
      </c>
      <c r="B22" s="25">
        <v>77000</v>
      </c>
      <c r="C22" s="26" t="s">
        <v>74</v>
      </c>
    </row>
    <row r="23" spans="1:3" ht="30.75" thickBot="1" x14ac:dyDescent="0.3">
      <c r="A23" s="24" t="s">
        <v>101</v>
      </c>
      <c r="B23" s="25">
        <v>120000</v>
      </c>
      <c r="C23" s="26" t="s">
        <v>74</v>
      </c>
    </row>
    <row r="24" spans="1:3" ht="30.75" thickBot="1" x14ac:dyDescent="0.3">
      <c r="A24" s="24" t="s">
        <v>67</v>
      </c>
      <c r="B24" s="25">
        <v>150000</v>
      </c>
      <c r="C24" s="26" t="s">
        <v>68</v>
      </c>
    </row>
    <row r="25" spans="1:3" ht="30.75" thickBot="1" x14ac:dyDescent="0.3">
      <c r="A25" s="24" t="s">
        <v>67</v>
      </c>
      <c r="B25" s="25">
        <v>100000</v>
      </c>
      <c r="C25" s="26" t="s">
        <v>68</v>
      </c>
    </row>
    <row r="26" spans="1:3" ht="30.75" thickBot="1" x14ac:dyDescent="0.3">
      <c r="A26" s="24" t="s">
        <v>67</v>
      </c>
      <c r="B26" s="25">
        <v>50000</v>
      </c>
      <c r="C26" s="26" t="s">
        <v>68</v>
      </c>
    </row>
    <row r="27" spans="1:3" ht="30.75" thickBot="1" x14ac:dyDescent="0.3">
      <c r="A27" s="24" t="s">
        <v>67</v>
      </c>
      <c r="B27" s="25">
        <v>10000</v>
      </c>
      <c r="C27" s="26" t="s">
        <v>68</v>
      </c>
    </row>
    <row r="28" spans="1:3" ht="30.75" thickBot="1" x14ac:dyDescent="0.3">
      <c r="A28" s="24" t="s">
        <v>87</v>
      </c>
      <c r="B28" s="25">
        <v>50000</v>
      </c>
      <c r="C28" s="26" t="s">
        <v>68</v>
      </c>
    </row>
    <row r="29" spans="1:3" ht="60.75" thickBot="1" x14ac:dyDescent="0.3">
      <c r="A29" s="24" t="s">
        <v>77</v>
      </c>
      <c r="B29" s="25">
        <v>50000</v>
      </c>
      <c r="C29" s="26" t="s">
        <v>78</v>
      </c>
    </row>
    <row r="30" spans="1:3" ht="45.75" thickBot="1" x14ac:dyDescent="0.3">
      <c r="A30" s="24" t="s">
        <v>69</v>
      </c>
      <c r="B30" s="25">
        <v>100000</v>
      </c>
      <c r="C30" s="26" t="s">
        <v>70</v>
      </c>
    </row>
    <row r="31" spans="1:3" ht="45.75" thickBot="1" x14ac:dyDescent="0.3">
      <c r="A31" s="24" t="s">
        <v>71</v>
      </c>
      <c r="B31" s="25">
        <v>150000</v>
      </c>
      <c r="C31" s="26" t="s">
        <v>70</v>
      </c>
    </row>
    <row r="32" spans="1:3" ht="23.45" customHeight="1" thickBot="1" x14ac:dyDescent="0.3">
      <c r="A32" s="24" t="s">
        <v>72</v>
      </c>
      <c r="B32" s="25">
        <v>50000</v>
      </c>
      <c r="C32" s="26" t="s">
        <v>70</v>
      </c>
    </row>
    <row r="33" spans="1:3" ht="30.75" thickBot="1" x14ac:dyDescent="0.3">
      <c r="A33" s="24" t="s">
        <v>89</v>
      </c>
      <c r="B33" s="25">
        <v>100000</v>
      </c>
      <c r="C33" s="26" t="s">
        <v>90</v>
      </c>
    </row>
    <row r="34" spans="1:3" ht="30.75" thickBot="1" x14ac:dyDescent="0.3">
      <c r="A34" s="24" t="s">
        <v>96</v>
      </c>
      <c r="B34" s="25">
        <v>150000</v>
      </c>
      <c r="C34" s="26" t="s">
        <v>90</v>
      </c>
    </row>
    <row r="35" spans="1:3" ht="45.75" thickBot="1" x14ac:dyDescent="0.3">
      <c r="A35" s="24" t="s">
        <v>99</v>
      </c>
      <c r="B35" s="25">
        <v>220000</v>
      </c>
      <c r="C35" s="26" t="s">
        <v>100</v>
      </c>
    </row>
    <row r="36" spans="1:3" x14ac:dyDescent="0.25">
      <c r="A36" s="2"/>
      <c r="B36" s="4"/>
      <c r="C36" s="2"/>
    </row>
    <row r="37" spans="1:3" x14ac:dyDescent="0.25">
      <c r="B37" s="31">
        <f>SUM(B5:B36)</f>
        <v>2631000</v>
      </c>
    </row>
    <row r="38" spans="1:3" x14ac:dyDescent="0.25">
      <c r="B38" s="30"/>
    </row>
    <row r="39" spans="1:3" x14ac:dyDescent="0.25">
      <c r="A39" t="s">
        <v>10</v>
      </c>
    </row>
    <row r="41" spans="1:3" x14ac:dyDescent="0.25">
      <c r="A41" t="s">
        <v>11</v>
      </c>
      <c r="B41" t="s">
        <v>12</v>
      </c>
    </row>
    <row r="42" spans="1:3" x14ac:dyDescent="0.25">
      <c r="A42" t="str">
        <f>+C5</f>
        <v>SM Cultura</v>
      </c>
      <c r="B42" s="28">
        <f>SUM(B5:B20)</f>
        <v>1241000</v>
      </c>
    </row>
    <row r="43" spans="1:3" x14ac:dyDescent="0.25">
      <c r="A43" t="str">
        <f>+C21</f>
        <v>SM Esportes e Lazer</v>
      </c>
      <c r="B43" s="28">
        <f>SUM(B21:B23)</f>
        <v>210000</v>
      </c>
    </row>
    <row r="44" spans="1:3" x14ac:dyDescent="0.25">
      <c r="A44" t="str">
        <f>+C24</f>
        <v>SM Turismo</v>
      </c>
      <c r="B44" s="28">
        <f>SUM(B24:B28)</f>
        <v>360000</v>
      </c>
    </row>
    <row r="45" spans="1:3" x14ac:dyDescent="0.25">
      <c r="A45" t="str">
        <f>+C29</f>
        <v>Subprefeitura Casa Verde/ Cachoeirinha</v>
      </c>
      <c r="B45" s="28">
        <f>+B29</f>
        <v>50000</v>
      </c>
    </row>
    <row r="46" spans="1:3" x14ac:dyDescent="0.25">
      <c r="A46" t="str">
        <f>+C30</f>
        <v>Subprefeitura Cidade Ademar</v>
      </c>
      <c r="B46" s="28">
        <f>+B30+B31+B32</f>
        <v>300000</v>
      </c>
    </row>
    <row r="47" spans="1:3" x14ac:dyDescent="0.25">
      <c r="A47" t="str">
        <f>+C33</f>
        <v>Subprefeitura Jabaquara</v>
      </c>
      <c r="B47" s="28">
        <f>+B33+B34</f>
        <v>250000</v>
      </c>
    </row>
    <row r="48" spans="1:3" x14ac:dyDescent="0.25">
      <c r="A48" t="str">
        <f>+C35</f>
        <v>Subprefeitura M Boi Mirim</v>
      </c>
      <c r="B48" s="28">
        <f>+B35</f>
        <v>220000</v>
      </c>
    </row>
    <row r="49" spans="1:2" x14ac:dyDescent="0.25">
      <c r="A49" t="s">
        <v>13</v>
      </c>
      <c r="B49" s="29">
        <f>SUM(B42:B48)</f>
        <v>2631000</v>
      </c>
    </row>
    <row r="50" spans="1:2" x14ac:dyDescent="0.25">
      <c r="B50" s="28"/>
    </row>
  </sheetData>
  <sortState xmlns:xlrd2="http://schemas.microsoft.com/office/spreadsheetml/2017/richdata2" ref="A5:C35">
    <sortCondition ref="C35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2020-06-03T13:50:05Z</dcterms:modified>
</cp:coreProperties>
</file>