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Levantamentos INSPER 2019\Emendas\Emendas por vereador\"/>
    </mc:Choice>
  </mc:AlternateContent>
  <xr:revisionPtr revIDLastSave="0" documentId="8_{4D790F8A-ED68-4DC7-AD1E-E1CDA554E43B}" xr6:coauthVersionLast="45" xr6:coauthVersionMax="45" xr10:uidLastSave="{00000000-0000-0000-0000-000000000000}"/>
  <bookViews>
    <workbookView xWindow="-120" yWindow="-120" windowWidth="29040" windowHeight="15840" xr2:uid="{D6E6B813-A0B5-4AA0-B229-3173056D6FD0}"/>
  </bookViews>
  <sheets>
    <sheet name="Resumo" sheetId="1" r:id="rId1"/>
    <sheet name="2017" sheetId="2" r:id="rId2"/>
    <sheet name="2018" sheetId="3" r:id="rId3"/>
    <sheet name="2019" sheetId="4" r:id="rId4"/>
    <sheet name="Propostas e Acolhidas" sheetId="5" r:id="rId5"/>
    <sheet name="Planilha1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5" l="1"/>
  <c r="D29" i="5" s="1"/>
  <c r="C7" i="1"/>
  <c r="C76" i="5"/>
  <c r="C23" i="5"/>
  <c r="C6" i="1"/>
  <c r="B73" i="5"/>
  <c r="I12" i="5" l="1"/>
  <c r="H23" i="5" l="1"/>
  <c r="E6" i="1"/>
  <c r="G73" i="5" l="1"/>
  <c r="A38" i="4" l="1"/>
  <c r="B38" i="4"/>
  <c r="B37" i="4"/>
  <c r="A37" i="4"/>
  <c r="A36" i="4"/>
  <c r="B36" i="4"/>
  <c r="B35" i="4"/>
  <c r="A35" i="4"/>
  <c r="B34" i="4"/>
  <c r="A34" i="4"/>
  <c r="B33" i="4"/>
  <c r="A33" i="4"/>
  <c r="B32" i="4"/>
  <c r="A32" i="4"/>
  <c r="B31" i="4"/>
  <c r="B39" i="4" s="1"/>
  <c r="A31" i="4"/>
  <c r="A28" i="3" l="1"/>
  <c r="B28" i="3"/>
  <c r="B27" i="3"/>
  <c r="A27" i="3"/>
  <c r="B26" i="3"/>
  <c r="A26" i="3"/>
  <c r="B25" i="3"/>
  <c r="A25" i="3"/>
  <c r="B24" i="3"/>
  <c r="A24" i="3"/>
  <c r="B23" i="3"/>
  <c r="A23" i="3"/>
  <c r="B22" i="3"/>
  <c r="B29" i="3" s="1"/>
  <c r="A22" i="3"/>
  <c r="A30" i="2"/>
  <c r="A29" i="2"/>
  <c r="B30" i="2"/>
  <c r="B29" i="2"/>
  <c r="B31" i="2" s="1"/>
  <c r="B28" i="2"/>
  <c r="A28" i="2"/>
  <c r="B26" i="4"/>
  <c r="B18" i="3"/>
  <c r="B24" i="2" l="1"/>
</calcChain>
</file>

<file path=xl/sharedStrings.xml><?xml version="1.0" encoding="utf-8"?>
<sst xmlns="http://schemas.openxmlformats.org/spreadsheetml/2006/main" count="146" uniqueCount="91">
  <si>
    <t>Emendas propostas ao orçamento municipal</t>
  </si>
  <si>
    <t>Emendas propostas</t>
  </si>
  <si>
    <t xml:space="preserve">Quant. </t>
  </si>
  <si>
    <t>valor</t>
  </si>
  <si>
    <t>Emendas  Acolhidas</t>
  </si>
  <si>
    <t>Emendas Liberadas</t>
  </si>
  <si>
    <t>ANO</t>
  </si>
  <si>
    <t>SM Cultura</t>
  </si>
  <si>
    <t>SM Esportes e Lazer</t>
  </si>
  <si>
    <t>SM Saúde</t>
  </si>
  <si>
    <t>OBJETO</t>
  </si>
  <si>
    <t>ORGÃO EXECUTOR</t>
  </si>
  <si>
    <t>Resumo de Emendas Liberadas por órgão executor</t>
  </si>
  <si>
    <t>TOTAL</t>
  </si>
  <si>
    <t>Secretaria Municipal da Saude</t>
  </si>
  <si>
    <t>Secretaria Municipal de Esportes e Lazer</t>
  </si>
  <si>
    <t>Emendas ao Orçamento 2017 Liberadas</t>
  </si>
  <si>
    <t>Secretaria Municipal de Cultura</t>
  </si>
  <si>
    <t>Emendas ao Orçamento 2019 Liberadas</t>
  </si>
  <si>
    <t>Emendas ao Orçamento 2018 Liberadas</t>
  </si>
  <si>
    <t>ÓRGÃO EXECUTOR</t>
  </si>
  <si>
    <t>VALOR  R$</t>
  </si>
  <si>
    <t>VALOR R$</t>
  </si>
  <si>
    <t>Evento: 10 contra 3 junto a Associação Brasileira de Profissionais de Educação Física e Esportes</t>
  </si>
  <si>
    <t>Evento: Festival de Natação junto a Associação Brasileira de Profissionais de Educação Física e Esportes</t>
  </si>
  <si>
    <t>Evento: Torneio Monster 3 junto a Associação Brasileira de Profissionais de Educação Física e Esportes</t>
  </si>
  <si>
    <t>Evento: Avenida Saúde junto a Associação Brasileira de Profissionais de Educação Física e Esportes</t>
  </si>
  <si>
    <t>Evento: Slackline junto a Associação Brasileira de Profissionais de Educação Física e Esportes</t>
  </si>
  <si>
    <t>Evento: Festival de Dança Escolar junto a Federação do Desporto Escolar do Estado de São Paulo</t>
  </si>
  <si>
    <t>Circuito de Karatê Escolar, junto a Federação do Desporto Escolar do Estado de São Paulo</t>
  </si>
  <si>
    <t>Evento: Circuito Estudantil Judô junto a Federação do Desporto Escolar do Estado de São Paulo</t>
  </si>
  <si>
    <t>Evento: Mini Basquete SP junto a Federação do Desporto Escolar do Estado de São Paulo</t>
  </si>
  <si>
    <t>Gran Prix Judô, junto a federação do Desporto Escolar do Estado de São Paulo</t>
  </si>
  <si>
    <t>Evento: Copa Fair Play de Futebol Society junto a Panathlon Club de São Paulo</t>
  </si>
  <si>
    <t>Seletiva Estadual Gymnasíade, junto a federação do desporto escolar do Estado de São Paulo</t>
  </si>
  <si>
    <t>Evento: Basquete 3 x 3 junto a Panathlon Club de São Paulo.</t>
  </si>
  <si>
    <t>Evento: Festival de Rugby Infantil junto a Federação do Desporto Escolar do Estado de São Paulo</t>
  </si>
  <si>
    <t>Copa Verão de Volei de Praia</t>
  </si>
  <si>
    <t>Jogos Municipais do Idoso, junto com Associação Brasileira de Profissionais de Educação Física e Esportes</t>
  </si>
  <si>
    <t>Custeio e Aquisição de Material de Consumo para o Hospital Nossa Senhora do Pari</t>
  </si>
  <si>
    <t>Realização do Evento Gospel Vigília do Resgate</t>
  </si>
  <si>
    <t>Secretaria Especial de Relações Governamentais</t>
  </si>
  <si>
    <t>PROJETO CONTINUADO - Envelhecendo com saúde - atendimento de idosos promovido pela fundesp - Fundação Esperança</t>
  </si>
  <si>
    <t>Secretaria Municipal de Esporte e Lazer</t>
  </si>
  <si>
    <t>Manutenção de equipamento cultural do CEU Campo Limpo</t>
  </si>
  <si>
    <t>Secretaria Municipal de Educação</t>
  </si>
  <si>
    <t>Intervenção, urbanização e melhoria de bairros - Planos de Obras da Prefeitura Regional de Parelheiros</t>
  </si>
  <si>
    <t>Subprefeitura de Parelheiros</t>
  </si>
  <si>
    <t>Realização do evento Cultural: Prêmio Literário IDE - Instituto Conhecer Brasil. CNPJ: 01.718.634/0001-47, nos dias 27,28,29 e 30/09/2018 no horário das 10:00 às 22:00 no Centro de Convenções Anhembi</t>
  </si>
  <si>
    <t>Custeio e Material de Consumo para o Instituto do Câncer Arnaldo Vieira de Carvalho</t>
  </si>
  <si>
    <t>Secretaria Municipal de Saúde</t>
  </si>
  <si>
    <t>Atendimento de Idosos promovidos pela Fundesp - Fundação Esperança</t>
  </si>
  <si>
    <t>Casa Civil</t>
  </si>
  <si>
    <t>Reforma e manutenção da UBS Parque Santo Antonio</t>
  </si>
  <si>
    <t>Aquisição de equipamentos na UBS / AMA Integrada Pq. Fernanda (Grajaú)</t>
  </si>
  <si>
    <t>Reforma e Manutenção da UBS Jardim República (Rio Bonito)</t>
  </si>
  <si>
    <t>Reforma e Manutenção da UBS Castro Alves (Grajaú)</t>
  </si>
  <si>
    <t>Revitalização e Requalificação do espaço físico da Coordenação do Trabalho Social (14.10.16.122.3024.2.100 3.3.90.39.00.00)</t>
  </si>
  <si>
    <t>Secretaria Municipal de Habitação</t>
  </si>
  <si>
    <t>Eventos Culturais</t>
  </si>
  <si>
    <t>INTERVENÇÃO, URBANIZAÇÃO E MELHORIA DE BAIRROS - PLANO DE OBRAS DA PREFEITURA REGIONAL DE CAPELA DO SOCORRO</t>
  </si>
  <si>
    <t>Subprefeitura Capela do Socorro</t>
  </si>
  <si>
    <t>INTERVENÇÃO, URBANIZAÇÃO E MELHORIA DE BAIRROS - PLANO DE OBRAS DA PREFEITURA REGIONAL DE CIDADE ADEMAR</t>
  </si>
  <si>
    <t>Subprefeitura Cidade Ademar</t>
  </si>
  <si>
    <t>CUSTEIO E MATERIAL DE CONSUMO PARA HOSPITAL NOSSA SENHORA DO PARI</t>
  </si>
  <si>
    <t>CUSTEIO E MATERIAL DE CONSUMO PARA INSTITUTO DO CÂNCER DO DR. ARNALDO VIEIRA DE CARVALHO</t>
  </si>
  <si>
    <t>INTERVENÇÃO, URBANIZAÇÃO E MELHORIA DE BAIRROS - PLANO DE OBRAS DA PREFEITURA REGIONAL DE CAMPO LIMPO</t>
  </si>
  <si>
    <t>Subprefeitura Campo Limpo</t>
  </si>
  <si>
    <t>CUSTEIO E MATERIAL DE CONSUMO PARA INSTITUTO SUEI ABUJAN</t>
  </si>
  <si>
    <t>CUSTEIO E MATERIAL DE CONSUMO PARA HOSPITAL DO CAMPO LIMPO</t>
  </si>
  <si>
    <t>12º CIRCUITO PAULISTA DE KUNG-FU. FEDERAÇÃO PAULISTA DE KUNG-FU WUSHU KUOSHU TRADICIONAL CNPJ 00.103.139/0001-60</t>
  </si>
  <si>
    <t>1ª COPA DE FUTEBOL SOCÍETY FEMININO DA CIDADE DE SÃO PAULO ASSOCIAÇÃO COMUNITÁRIA DE DESENVOLVIMENTO SOCIAL CNPJ 10.440.408/0001-38</t>
  </si>
  <si>
    <t>CAMPEONATO PAULISTA DE KARATE OPEN ESCOLAR FEDERAÇÃO PAULISTA DE KARATE - CNPL: 48.241.897/0001-71</t>
  </si>
  <si>
    <t>ESTRUTURA PARA EVENTOS NA CIDADE DE SÃO PAULO</t>
  </si>
  <si>
    <t>SM Turismo</t>
  </si>
  <si>
    <t>ATENDIMENTO PROJETO "'MELHOR IDADE DE VERDADE" PROMOVIDO POR: 
ADERE - ASSOCIAÇÃO PARA DESENVOLVIMENTO, EDUCAÇÃO E RECUPERAÇÃO DO EXCEPCIONAL - CNPJ 43.487.834/0001-86</t>
  </si>
  <si>
    <t>SM Pessoa com Deficiência</t>
  </si>
  <si>
    <t>EVENTO IMPACTO GOSPEL ZONA SUL INSTITUTO NOVO TEMPO - CNPJ 08.107.170/0001-81</t>
  </si>
  <si>
    <t>PROJETO "BEM FESTIVAL 2019" NOS DIAS 17, 18, 19 E 20 DE OUTUBRO/19.INSTITUTO ASSÍSTENCLAL REDE DO BEM DESENVOLVE BRASIL - INAREB CNPJ 08.697.553/001-57</t>
  </si>
  <si>
    <t>FEDERAÇÃO PAULISTA DE KARATÊ, PARA REALIZAÇÃO DO DESAFIO SÃO PAULO DE KARATÊ, CAMPEONATO QUE ACONTECERÁ EM 23/11, NO GINÁSIO POLIESPORTIVO MAURO PINHEIRO</t>
  </si>
  <si>
    <t>TORNEIO DOS CAMPEÕES, CAMPEONATO SERÁ REALIZADO EM 09/11/19. FEDERAÇÃO PAULISTA DE KARATE - CNPJ: 48.241.897/0001-71</t>
  </si>
  <si>
    <t>CUSTEIO E MATERIAL DE CONSUMO PARA INSTITUTO SUEL ABUJAN</t>
  </si>
  <si>
    <t>REALIZAÇÃO 85º ANIVERSÁRIO DE PERUS</t>
  </si>
  <si>
    <t xml:space="preserve">                                   Vereador  Atílio Francisco</t>
  </si>
  <si>
    <t xml:space="preserve">             P   R   O   P  O   S   T   A   S</t>
  </si>
  <si>
    <t xml:space="preserve">                       Vereador  Atílio Francisco</t>
  </si>
  <si>
    <t xml:space="preserve">   </t>
  </si>
  <si>
    <t xml:space="preserve">                                Valor R$ / Mil</t>
  </si>
  <si>
    <t>Acol</t>
  </si>
  <si>
    <t xml:space="preserve">                A   C  O   L   H   I   D   A   S</t>
  </si>
  <si>
    <t>Vereador Atílio Francisco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</si>
</sst>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" fillId="0" borderId="1" xfId="0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43" fontId="0" fillId="0" borderId="0" xfId="1" applyFont="1"/>
    <xf numFmtId="43" fontId="1" fillId="0" borderId="0" xfId="1" applyFont="1"/>
    <xf numFmtId="43" fontId="1" fillId="0" borderId="1" xfId="1" applyFont="1" applyBorder="1" applyAlignment="1">
      <alignment horizontal="center"/>
    </xf>
    <xf numFmtId="43" fontId="1" fillId="0" borderId="0" xfId="1" applyFont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0" fontId="0" fillId="0" borderId="1" xfId="0" applyFont="1" applyBorder="1"/>
    <xf numFmtId="43" fontId="3" fillId="0" borderId="1" xfId="1" applyFont="1" applyBorder="1"/>
    <xf numFmtId="0" fontId="0" fillId="4" borderId="4" xfId="0" applyFill="1" applyBorder="1" applyAlignment="1">
      <alignment horizontal="center" vertical="center" wrapText="1"/>
    </xf>
    <xf numFmtId="4" fontId="0" fillId="4" borderId="5" xfId="0" applyNumberForma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4" fontId="0" fillId="4" borderId="7" xfId="0" applyNumberForma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3" fontId="0" fillId="0" borderId="5" xfId="1" applyFont="1" applyBorder="1" applyAlignment="1">
      <alignment horizontal="center" vertical="center" wrapText="1"/>
    </xf>
    <xf numFmtId="43" fontId="0" fillId="0" borderId="7" xfId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2" xfId="0" applyFont="1" applyBorder="1"/>
    <xf numFmtId="0" fontId="0" fillId="0" borderId="8" xfId="0" applyBorder="1"/>
    <xf numFmtId="0" fontId="0" fillId="0" borderId="3" xfId="0" applyBorder="1"/>
    <xf numFmtId="43" fontId="0" fillId="0" borderId="9" xfId="1" applyFont="1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Emendas ao orçamento 2017 liberadas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'2017'!$A$28:$A$31</c:f>
              <c:strCache>
                <c:ptCount val="4"/>
                <c:pt idx="0">
                  <c:v>Secretaria Municipal de Esportes e Lazer</c:v>
                </c:pt>
                <c:pt idx="1">
                  <c:v>Secretaria Municipal da Saude</c:v>
                </c:pt>
                <c:pt idx="2">
                  <c:v>Secretaria Especial de Relações Governamentais</c:v>
                </c:pt>
                <c:pt idx="3">
                  <c:v>TOTAL</c:v>
                </c:pt>
              </c:strCache>
            </c:strRef>
          </c:cat>
          <c:val>
            <c:numRef>
              <c:f>'2017'!$B$28:$B$31</c:f>
              <c:numCache>
                <c:formatCode>_(* #,##0.00_);_(* \(#,##0.00\);_(* "-"??_);_(@_)</c:formatCode>
                <c:ptCount val="4"/>
                <c:pt idx="0">
                  <c:v>2340901</c:v>
                </c:pt>
                <c:pt idx="1">
                  <c:v>500000</c:v>
                </c:pt>
                <c:pt idx="2">
                  <c:v>300000</c:v>
                </c:pt>
                <c:pt idx="3">
                  <c:v>3140901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CE-408B-80E5-62B0CA482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60295808"/>
        <c:axId val="1384915920"/>
      </c:barChart>
      <c:catAx>
        <c:axId val="1160295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84915920"/>
        <c:crosses val="autoZero"/>
        <c:auto val="1"/>
        <c:lblAlgn val="ctr"/>
        <c:lblOffset val="100"/>
        <c:noMultiLvlLbl val="0"/>
      </c:catAx>
      <c:valAx>
        <c:axId val="1384915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295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Emendas ao orçamento 2018 liberadas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'2018'!$A$22:$A$29</c:f>
              <c:strCache>
                <c:ptCount val="8"/>
                <c:pt idx="0">
                  <c:v>Casa Civil</c:v>
                </c:pt>
                <c:pt idx="1">
                  <c:v>Secretaria Municipal de Cultura</c:v>
                </c:pt>
                <c:pt idx="2">
                  <c:v>Secretaria Municipal de Educação</c:v>
                </c:pt>
                <c:pt idx="3">
                  <c:v>Secretaria Municipal de Esporte e Lazer</c:v>
                </c:pt>
                <c:pt idx="4">
                  <c:v>Secretaria Municipal de Habitação</c:v>
                </c:pt>
                <c:pt idx="5">
                  <c:v>Secretaria Municipal de Saúde</c:v>
                </c:pt>
                <c:pt idx="6">
                  <c:v>Subprefeitura de Parelheiros</c:v>
                </c:pt>
                <c:pt idx="7">
                  <c:v>TOTAL</c:v>
                </c:pt>
              </c:strCache>
            </c:strRef>
          </c:cat>
          <c:val>
            <c:numRef>
              <c:f>'2018'!$B$22:$B$29</c:f>
              <c:numCache>
                <c:formatCode>_(* #,##0.00_);_(* \(#,##0.00\);_(* "-"??_);_(@_)</c:formatCode>
                <c:ptCount val="8"/>
                <c:pt idx="0">
                  <c:v>183181</c:v>
                </c:pt>
                <c:pt idx="1">
                  <c:v>400000</c:v>
                </c:pt>
                <c:pt idx="2">
                  <c:v>130000</c:v>
                </c:pt>
                <c:pt idx="3">
                  <c:v>300000</c:v>
                </c:pt>
                <c:pt idx="4">
                  <c:v>300000</c:v>
                </c:pt>
                <c:pt idx="5">
                  <c:v>400000</c:v>
                </c:pt>
                <c:pt idx="6">
                  <c:v>575000</c:v>
                </c:pt>
                <c:pt idx="7">
                  <c:v>2288181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D4-42F9-8D19-7FCE25974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58545104"/>
        <c:axId val="1383477552"/>
      </c:barChart>
      <c:catAx>
        <c:axId val="1358545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83477552"/>
        <c:crosses val="autoZero"/>
        <c:auto val="1"/>
        <c:lblAlgn val="ctr"/>
        <c:lblOffset val="100"/>
        <c:noMultiLvlLbl val="0"/>
      </c:catAx>
      <c:valAx>
        <c:axId val="1383477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58545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Emendas liberadas ao orçamento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'2019'!$A$31:$A$39</c:f>
              <c:strCache>
                <c:ptCount val="9"/>
                <c:pt idx="0">
                  <c:v>SM Cultura</c:v>
                </c:pt>
                <c:pt idx="1">
                  <c:v>SM Esportes e Lazer</c:v>
                </c:pt>
                <c:pt idx="2">
                  <c:v>SM Pessoa com Deficiência</c:v>
                </c:pt>
                <c:pt idx="3">
                  <c:v>SM Saúde</c:v>
                </c:pt>
                <c:pt idx="4">
                  <c:v>SM Turismo</c:v>
                </c:pt>
                <c:pt idx="5">
                  <c:v>Subprefeitura Campo Limpo</c:v>
                </c:pt>
                <c:pt idx="6">
                  <c:v>Subprefeitura Capela do Socorro</c:v>
                </c:pt>
                <c:pt idx="7">
                  <c:v>Subprefeitura Cidade Ademar</c:v>
                </c:pt>
                <c:pt idx="8">
                  <c:v>TOTAL</c:v>
                </c:pt>
              </c:strCache>
            </c:strRef>
          </c:cat>
          <c:val>
            <c:numRef>
              <c:f>'2019'!$B$31:$B$39</c:f>
              <c:numCache>
                <c:formatCode>_(* #,##0.00_);_(* \(#,##0.00\);_(* "-"??_);_(@_)</c:formatCode>
                <c:ptCount val="9"/>
                <c:pt idx="0">
                  <c:v>1130000</c:v>
                </c:pt>
                <c:pt idx="1">
                  <c:v>550000</c:v>
                </c:pt>
                <c:pt idx="2">
                  <c:v>150000</c:v>
                </c:pt>
                <c:pt idx="3">
                  <c:v>600000</c:v>
                </c:pt>
                <c:pt idx="4">
                  <c:v>338019.65</c:v>
                </c:pt>
                <c:pt idx="5">
                  <c:v>100000</c:v>
                </c:pt>
                <c:pt idx="6">
                  <c:v>100000</c:v>
                </c:pt>
                <c:pt idx="7">
                  <c:v>200000</c:v>
                </c:pt>
                <c:pt idx="8">
                  <c:v>3168019.65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1A-4E68-B502-30C00A60C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93897408"/>
        <c:axId val="1235883216"/>
      </c:barChart>
      <c:catAx>
        <c:axId val="993897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35883216"/>
        <c:crosses val="autoZero"/>
        <c:auto val="1"/>
        <c:lblAlgn val="ctr"/>
        <c:lblOffset val="100"/>
        <c:noMultiLvlLbl val="0"/>
      </c:catAx>
      <c:valAx>
        <c:axId val="1235883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3897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647700</xdr:colOff>
      <xdr:row>25</xdr:row>
      <xdr:rowOff>190499</xdr:rowOff>
    </xdr:from>
    <xdr:to>
      <xdr:col>7</xdr:col>
      <xdr:colOff>85725</xdr:colOff>
      <xdr:row>38</xdr:row>
      <xdr:rowOff>166686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D98C71E-F452-4793-9A7F-30DB35EC03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19</xdr:row>
      <xdr:rowOff>161925</xdr:rowOff>
    </xdr:from>
    <xdr:to>
      <xdr:col>7</xdr:col>
      <xdr:colOff>285750</xdr:colOff>
      <xdr:row>32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1756499-9C07-4B8E-A79A-B32F4F5B44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26</xdr:row>
      <xdr:rowOff>90487</xdr:rowOff>
    </xdr:from>
    <xdr:to>
      <xdr:col>9</xdr:col>
      <xdr:colOff>76200</xdr:colOff>
      <xdr:row>40</xdr:row>
      <xdr:rowOff>166687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31DBCE1-0061-4542-A99B-E2997EFCAA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4E718-FE37-4B59-9A94-CE1FE4CF0B8B}">
  <dimension ref="A1:L9"/>
  <sheetViews>
    <sheetView tabSelected="1" workbookViewId="0">
      <selection activeCell="C9" sqref="C9"/>
    </sheetView>
  </sheetViews>
  <sheetFormatPr defaultRowHeight="15" x14ac:dyDescent="0.25"/>
  <cols>
    <col min="2" max="2" width="10.28515625" customWidth="1"/>
    <col min="3" max="3" width="22.140625" customWidth="1"/>
    <col min="4" max="4" width="12.28515625" customWidth="1"/>
    <col min="5" max="5" width="19.5703125" customWidth="1"/>
    <col min="6" max="6" width="12" customWidth="1"/>
    <col min="7" max="7" width="19.85546875" customWidth="1"/>
  </cols>
  <sheetData>
    <row r="1" spans="1:12" x14ac:dyDescent="0.25">
      <c r="A1" s="8"/>
      <c r="B1" s="8"/>
      <c r="C1" s="10" t="s">
        <v>83</v>
      </c>
      <c r="D1" s="8"/>
      <c r="E1" s="8"/>
      <c r="G1" s="9"/>
    </row>
    <row r="2" spans="1:12" x14ac:dyDescent="0.25">
      <c r="A2" s="39" t="s">
        <v>0</v>
      </c>
      <c r="B2" s="39"/>
      <c r="C2" s="39"/>
      <c r="D2" s="39"/>
      <c r="E2" s="39"/>
      <c r="F2" s="39"/>
      <c r="G2" s="39"/>
      <c r="L2" s="11"/>
    </row>
    <row r="4" spans="1:12" x14ac:dyDescent="0.25">
      <c r="B4" s="37" t="s">
        <v>1</v>
      </c>
      <c r="C4" s="38"/>
      <c r="D4" s="37" t="s">
        <v>4</v>
      </c>
      <c r="E4" s="38"/>
      <c r="F4" s="37" t="s">
        <v>5</v>
      </c>
      <c r="G4" s="38"/>
    </row>
    <row r="5" spans="1:12" x14ac:dyDescent="0.25">
      <c r="A5" s="4" t="s">
        <v>6</v>
      </c>
      <c r="B5" s="1" t="s">
        <v>2</v>
      </c>
      <c r="C5" s="1" t="s">
        <v>3</v>
      </c>
      <c r="D5" s="1" t="s">
        <v>2</v>
      </c>
      <c r="E5" s="1" t="s">
        <v>3</v>
      </c>
      <c r="F5" s="1" t="s">
        <v>2</v>
      </c>
      <c r="G5" s="1" t="s">
        <v>3</v>
      </c>
    </row>
    <row r="6" spans="1:12" x14ac:dyDescent="0.25">
      <c r="A6" s="2">
        <v>2017</v>
      </c>
      <c r="B6" s="6">
        <v>62</v>
      </c>
      <c r="C6" s="5">
        <f>296731*1000</f>
        <v>296731000</v>
      </c>
      <c r="D6" s="6">
        <v>62</v>
      </c>
      <c r="E6" s="5">
        <f>296485.08*1000</f>
        <v>296485080</v>
      </c>
      <c r="F6" s="6">
        <v>18</v>
      </c>
      <c r="G6" s="5">
        <v>3140901</v>
      </c>
    </row>
    <row r="7" spans="1:12" x14ac:dyDescent="0.25">
      <c r="A7" s="2">
        <v>2018</v>
      </c>
      <c r="B7" s="6">
        <v>65</v>
      </c>
      <c r="C7" s="5">
        <f>15490*1000</f>
        <v>15490000</v>
      </c>
      <c r="D7" s="6">
        <v>12</v>
      </c>
      <c r="E7" s="5">
        <v>3000000</v>
      </c>
      <c r="F7" s="6">
        <v>12</v>
      </c>
      <c r="G7" s="5">
        <v>2288181</v>
      </c>
    </row>
    <row r="8" spans="1:12" x14ac:dyDescent="0.25">
      <c r="A8" s="2">
        <v>2019</v>
      </c>
      <c r="B8" s="6">
        <v>13</v>
      </c>
      <c r="C8" s="5">
        <v>293785733</v>
      </c>
      <c r="D8" s="6">
        <v>1</v>
      </c>
      <c r="E8" s="5">
        <v>4000000</v>
      </c>
      <c r="F8" s="6">
        <v>21</v>
      </c>
      <c r="G8" s="5">
        <v>3168019.65</v>
      </c>
    </row>
    <row r="9" spans="1:12" x14ac:dyDescent="0.25">
      <c r="A9" s="7">
        <v>2020</v>
      </c>
      <c r="B9" s="6"/>
      <c r="C9" s="5"/>
      <c r="D9" s="6"/>
      <c r="E9" s="5"/>
      <c r="F9" s="6"/>
      <c r="G9" s="5"/>
    </row>
  </sheetData>
  <mergeCells count="4">
    <mergeCell ref="B4:C4"/>
    <mergeCell ref="D4:E4"/>
    <mergeCell ref="F4:G4"/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F646E-D761-4A48-B3C1-49005E35D693}">
  <dimension ref="A1:C42"/>
  <sheetViews>
    <sheetView workbookViewId="0">
      <selection sqref="A1:C1"/>
    </sheetView>
  </sheetViews>
  <sheetFormatPr defaultRowHeight="15" x14ac:dyDescent="0.25"/>
  <cols>
    <col min="1" max="1" width="53.7109375" customWidth="1"/>
    <col min="2" max="2" width="26.28515625" customWidth="1"/>
    <col min="3" max="3" width="29.140625" customWidth="1"/>
  </cols>
  <sheetData>
    <row r="1" spans="1:3" x14ac:dyDescent="0.25">
      <c r="A1" s="39" t="s">
        <v>83</v>
      </c>
      <c r="B1" s="39"/>
      <c r="C1" s="39"/>
    </row>
    <row r="2" spans="1:3" x14ac:dyDescent="0.25">
      <c r="A2" s="39" t="s">
        <v>16</v>
      </c>
      <c r="B2" s="39"/>
      <c r="C2" s="39"/>
    </row>
    <row r="3" spans="1:3" x14ac:dyDescent="0.25">
      <c r="A3" s="3"/>
      <c r="B3" s="3"/>
      <c r="C3" s="3"/>
    </row>
    <row r="4" spans="1:3" ht="15.75" thickBot="1" x14ac:dyDescent="0.3">
      <c r="A4" s="4" t="s">
        <v>10</v>
      </c>
      <c r="B4" s="14" t="s">
        <v>21</v>
      </c>
      <c r="C4" s="4" t="s">
        <v>11</v>
      </c>
    </row>
    <row r="5" spans="1:3" ht="30.75" thickBot="1" x14ac:dyDescent="0.3">
      <c r="A5" s="20" t="s">
        <v>23</v>
      </c>
      <c r="B5" s="21">
        <v>81818</v>
      </c>
      <c r="C5" s="22" t="s">
        <v>15</v>
      </c>
    </row>
    <row r="6" spans="1:3" ht="30.75" thickBot="1" x14ac:dyDescent="0.3">
      <c r="A6" s="23" t="s">
        <v>24</v>
      </c>
      <c r="B6" s="24">
        <v>36363</v>
      </c>
      <c r="C6" s="25" t="s">
        <v>15</v>
      </c>
    </row>
    <row r="7" spans="1:3" ht="30.75" thickBot="1" x14ac:dyDescent="0.3">
      <c r="A7" s="23" t="s">
        <v>25</v>
      </c>
      <c r="B7" s="24">
        <v>31818</v>
      </c>
      <c r="C7" s="25" t="s">
        <v>15</v>
      </c>
    </row>
    <row r="8" spans="1:3" ht="30.75" thickBot="1" x14ac:dyDescent="0.3">
      <c r="A8" s="23" t="s">
        <v>26</v>
      </c>
      <c r="B8" s="24">
        <v>218181</v>
      </c>
      <c r="C8" s="25" t="s">
        <v>15</v>
      </c>
    </row>
    <row r="9" spans="1:3" ht="30.75" thickBot="1" x14ac:dyDescent="0.3">
      <c r="A9" s="23" t="s">
        <v>27</v>
      </c>
      <c r="B9" s="24">
        <v>140909</v>
      </c>
      <c r="C9" s="25" t="s">
        <v>15</v>
      </c>
    </row>
    <row r="10" spans="1:3" ht="30.75" thickBot="1" x14ac:dyDescent="0.3">
      <c r="A10" s="23" t="s">
        <v>28</v>
      </c>
      <c r="B10" s="24">
        <v>40909</v>
      </c>
      <c r="C10" s="25" t="s">
        <v>15</v>
      </c>
    </row>
    <row r="11" spans="1:3" ht="30.75" thickBot="1" x14ac:dyDescent="0.3">
      <c r="A11" s="23" t="s">
        <v>29</v>
      </c>
      <c r="B11" s="24">
        <v>81818</v>
      </c>
      <c r="C11" s="25" t="s">
        <v>15</v>
      </c>
    </row>
    <row r="12" spans="1:3" ht="30.75" thickBot="1" x14ac:dyDescent="0.3">
      <c r="A12" s="23" t="s">
        <v>30</v>
      </c>
      <c r="B12" s="24">
        <v>163636</v>
      </c>
      <c r="C12" s="25" t="s">
        <v>15</v>
      </c>
    </row>
    <row r="13" spans="1:3" ht="30.75" thickBot="1" x14ac:dyDescent="0.3">
      <c r="A13" s="23" t="s">
        <v>31</v>
      </c>
      <c r="B13" s="24">
        <v>45454</v>
      </c>
      <c r="C13" s="25" t="s">
        <v>15</v>
      </c>
    </row>
    <row r="14" spans="1:3" ht="30.75" thickBot="1" x14ac:dyDescent="0.3">
      <c r="A14" s="23" t="s">
        <v>32</v>
      </c>
      <c r="B14" s="24">
        <v>109090</v>
      </c>
      <c r="C14" s="25" t="s">
        <v>15</v>
      </c>
    </row>
    <row r="15" spans="1:3" ht="30.75" thickBot="1" x14ac:dyDescent="0.3">
      <c r="A15" s="23" t="s">
        <v>33</v>
      </c>
      <c r="B15" s="24">
        <v>145454</v>
      </c>
      <c r="C15" s="25" t="s">
        <v>15</v>
      </c>
    </row>
    <row r="16" spans="1:3" ht="30.75" thickBot="1" x14ac:dyDescent="0.3">
      <c r="A16" s="23" t="s">
        <v>34</v>
      </c>
      <c r="B16" s="24">
        <v>272727</v>
      </c>
      <c r="C16" s="25" t="s">
        <v>15</v>
      </c>
    </row>
    <row r="17" spans="1:3" ht="30.75" thickBot="1" x14ac:dyDescent="0.3">
      <c r="A17" s="23" t="s">
        <v>35</v>
      </c>
      <c r="B17" s="24">
        <v>109090</v>
      </c>
      <c r="C17" s="25" t="s">
        <v>15</v>
      </c>
    </row>
    <row r="18" spans="1:3" ht="30.75" thickBot="1" x14ac:dyDescent="0.3">
      <c r="A18" s="23" t="s">
        <v>36</v>
      </c>
      <c r="B18" s="24">
        <v>318181</v>
      </c>
      <c r="C18" s="25" t="s">
        <v>15</v>
      </c>
    </row>
    <row r="19" spans="1:3" ht="30.75" thickBot="1" x14ac:dyDescent="0.3">
      <c r="A19" s="23" t="s">
        <v>37</v>
      </c>
      <c r="B19" s="24">
        <v>159090</v>
      </c>
      <c r="C19" s="25" t="s">
        <v>15</v>
      </c>
    </row>
    <row r="20" spans="1:3" ht="30.75" thickBot="1" x14ac:dyDescent="0.3">
      <c r="A20" s="23" t="s">
        <v>38</v>
      </c>
      <c r="B20" s="24">
        <v>386363</v>
      </c>
      <c r="C20" s="25" t="s">
        <v>15</v>
      </c>
    </row>
    <row r="21" spans="1:3" ht="30.75" thickBot="1" x14ac:dyDescent="0.3">
      <c r="A21" s="23" t="s">
        <v>39</v>
      </c>
      <c r="B21" s="24">
        <v>500000</v>
      </c>
      <c r="C21" s="25" t="s">
        <v>14</v>
      </c>
    </row>
    <row r="22" spans="1:3" ht="30.75" thickBot="1" x14ac:dyDescent="0.3">
      <c r="A22" s="23" t="s">
        <v>40</v>
      </c>
      <c r="B22" s="24">
        <v>300000</v>
      </c>
      <c r="C22" s="25" t="s">
        <v>41</v>
      </c>
    </row>
    <row r="23" spans="1:3" x14ac:dyDescent="0.25">
      <c r="A23" s="16"/>
      <c r="B23" s="17"/>
      <c r="C23" s="16"/>
    </row>
    <row r="24" spans="1:3" x14ac:dyDescent="0.25">
      <c r="B24" s="15">
        <f>SUM(B5:B23)</f>
        <v>3140901</v>
      </c>
    </row>
    <row r="25" spans="1:3" x14ac:dyDescent="0.25">
      <c r="B25" s="12"/>
    </row>
    <row r="26" spans="1:3" x14ac:dyDescent="0.25">
      <c r="B26" s="12"/>
    </row>
    <row r="27" spans="1:3" x14ac:dyDescent="0.25">
      <c r="A27" s="11" t="s">
        <v>20</v>
      </c>
      <c r="B27" s="13" t="s">
        <v>22</v>
      </c>
    </row>
    <row r="28" spans="1:3" x14ac:dyDescent="0.25">
      <c r="A28" t="str">
        <f>+C5</f>
        <v>Secretaria Municipal de Esportes e Lazer</v>
      </c>
      <c r="B28" s="12">
        <f>SUM(B5:B20)</f>
        <v>2340901</v>
      </c>
    </row>
    <row r="29" spans="1:3" x14ac:dyDescent="0.25">
      <c r="A29" t="str">
        <f>+C21</f>
        <v>Secretaria Municipal da Saude</v>
      </c>
      <c r="B29" s="12">
        <f>+B21</f>
        <v>500000</v>
      </c>
    </row>
    <row r="30" spans="1:3" x14ac:dyDescent="0.25">
      <c r="A30" t="str">
        <f>+C22</f>
        <v>Secretaria Especial de Relações Governamentais</v>
      </c>
      <c r="B30" s="12">
        <f>+B22</f>
        <v>300000</v>
      </c>
    </row>
    <row r="31" spans="1:3" x14ac:dyDescent="0.25">
      <c r="A31" s="11" t="s">
        <v>13</v>
      </c>
      <c r="B31" s="13">
        <f>SUM(B28:B30)</f>
        <v>3140901</v>
      </c>
    </row>
    <row r="32" spans="1:3" x14ac:dyDescent="0.25">
      <c r="B32" s="12"/>
    </row>
    <row r="33" spans="2:2" x14ac:dyDescent="0.25">
      <c r="B33" s="12"/>
    </row>
    <row r="34" spans="2:2" x14ac:dyDescent="0.25">
      <c r="B34" s="12"/>
    </row>
    <row r="35" spans="2:2" x14ac:dyDescent="0.25">
      <c r="B35" s="12"/>
    </row>
    <row r="36" spans="2:2" x14ac:dyDescent="0.25">
      <c r="B36" s="12"/>
    </row>
    <row r="37" spans="2:2" x14ac:dyDescent="0.25">
      <c r="B37" s="12"/>
    </row>
    <row r="38" spans="2:2" x14ac:dyDescent="0.25">
      <c r="B38" s="12"/>
    </row>
    <row r="39" spans="2:2" x14ac:dyDescent="0.25">
      <c r="B39" s="12"/>
    </row>
    <row r="40" spans="2:2" x14ac:dyDescent="0.25">
      <c r="B40" s="12"/>
    </row>
    <row r="41" spans="2:2" x14ac:dyDescent="0.25">
      <c r="B41" s="12"/>
    </row>
    <row r="42" spans="2:2" x14ac:dyDescent="0.25">
      <c r="B42" s="12"/>
    </row>
  </sheetData>
  <sortState xmlns:xlrd2="http://schemas.microsoft.com/office/spreadsheetml/2017/richdata2" ref="A21:C23">
    <sortCondition ref="C21:C23"/>
  </sortState>
  <mergeCells count="2">
    <mergeCell ref="A1:C1"/>
    <mergeCell ref="A2:C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C0322-019F-4C7D-877F-0FE3F20018ED}">
  <dimension ref="A1:C36"/>
  <sheetViews>
    <sheetView workbookViewId="0">
      <selection sqref="A1:C1"/>
    </sheetView>
  </sheetViews>
  <sheetFormatPr defaultRowHeight="15" x14ac:dyDescent="0.25"/>
  <cols>
    <col min="1" max="1" width="50.28515625" customWidth="1"/>
    <col min="2" max="2" width="20.85546875" customWidth="1"/>
    <col min="3" max="3" width="27.140625" customWidth="1"/>
  </cols>
  <sheetData>
    <row r="1" spans="1:3" x14ac:dyDescent="0.25">
      <c r="A1" s="39" t="s">
        <v>83</v>
      </c>
      <c r="B1" s="39"/>
      <c r="C1" s="39"/>
    </row>
    <row r="2" spans="1:3" x14ac:dyDescent="0.25">
      <c r="A2" s="39" t="s">
        <v>19</v>
      </c>
      <c r="B2" s="39"/>
      <c r="C2" s="39"/>
    </row>
    <row r="4" spans="1:3" ht="15.75" thickBot="1" x14ac:dyDescent="0.3">
      <c r="A4" s="4" t="s">
        <v>10</v>
      </c>
      <c r="B4" s="14" t="s">
        <v>21</v>
      </c>
      <c r="C4" s="4" t="s">
        <v>11</v>
      </c>
    </row>
    <row r="5" spans="1:3" ht="30.75" thickBot="1" x14ac:dyDescent="0.3">
      <c r="A5" s="26" t="s">
        <v>51</v>
      </c>
      <c r="B5" s="30">
        <v>118181</v>
      </c>
      <c r="C5" s="27" t="s">
        <v>52</v>
      </c>
    </row>
    <row r="6" spans="1:3" ht="15.75" thickBot="1" x14ac:dyDescent="0.3">
      <c r="A6" s="28" t="s">
        <v>59</v>
      </c>
      <c r="B6" s="31">
        <v>65000</v>
      </c>
      <c r="C6" s="29" t="s">
        <v>52</v>
      </c>
    </row>
    <row r="7" spans="1:3" ht="60.75" thickBot="1" x14ac:dyDescent="0.3">
      <c r="A7" s="28" t="s">
        <v>48</v>
      </c>
      <c r="B7" s="31">
        <v>400000</v>
      </c>
      <c r="C7" s="29" t="s">
        <v>17</v>
      </c>
    </row>
    <row r="8" spans="1:3" ht="30.75" thickBot="1" x14ac:dyDescent="0.3">
      <c r="A8" s="28" t="s">
        <v>44</v>
      </c>
      <c r="B8" s="31">
        <v>130000</v>
      </c>
      <c r="C8" s="29" t="s">
        <v>45</v>
      </c>
    </row>
    <row r="9" spans="1:3" ht="45.75" thickBot="1" x14ac:dyDescent="0.3">
      <c r="A9" s="28" t="s">
        <v>42</v>
      </c>
      <c r="B9" s="31">
        <v>300000</v>
      </c>
      <c r="C9" s="29" t="s">
        <v>43</v>
      </c>
    </row>
    <row r="10" spans="1:3" ht="45.75" thickBot="1" x14ac:dyDescent="0.3">
      <c r="A10" s="28" t="s">
        <v>57</v>
      </c>
      <c r="B10" s="31">
        <v>300000</v>
      </c>
      <c r="C10" s="29" t="s">
        <v>58</v>
      </c>
    </row>
    <row r="11" spans="1:3" ht="30.75" thickBot="1" x14ac:dyDescent="0.3">
      <c r="A11" s="28" t="s">
        <v>49</v>
      </c>
      <c r="B11" s="31">
        <v>200000</v>
      </c>
      <c r="C11" s="29" t="s">
        <v>50</v>
      </c>
    </row>
    <row r="12" spans="1:3" ht="30.75" thickBot="1" x14ac:dyDescent="0.3">
      <c r="A12" s="28" t="s">
        <v>53</v>
      </c>
      <c r="B12" s="31">
        <v>50000</v>
      </c>
      <c r="C12" s="29" t="s">
        <v>50</v>
      </c>
    </row>
    <row r="13" spans="1:3" ht="30.75" thickBot="1" x14ac:dyDescent="0.3">
      <c r="A13" s="28" t="s">
        <v>54</v>
      </c>
      <c r="B13" s="31">
        <v>50000</v>
      </c>
      <c r="C13" s="29" t="s">
        <v>50</v>
      </c>
    </row>
    <row r="14" spans="1:3" ht="30.75" thickBot="1" x14ac:dyDescent="0.3">
      <c r="A14" s="28" t="s">
        <v>55</v>
      </c>
      <c r="B14" s="31">
        <v>50000</v>
      </c>
      <c r="C14" s="29" t="s">
        <v>50</v>
      </c>
    </row>
    <row r="15" spans="1:3" ht="30.75" thickBot="1" x14ac:dyDescent="0.3">
      <c r="A15" s="28" t="s">
        <v>56</v>
      </c>
      <c r="B15" s="31">
        <v>50000</v>
      </c>
      <c r="C15" s="29" t="s">
        <v>50</v>
      </c>
    </row>
    <row r="16" spans="1:3" ht="30.75" thickBot="1" x14ac:dyDescent="0.3">
      <c r="A16" s="28" t="s">
        <v>46</v>
      </c>
      <c r="B16" s="31">
        <v>575000</v>
      </c>
      <c r="C16" s="29" t="s">
        <v>47</v>
      </c>
    </row>
    <row r="17" spans="1:3" x14ac:dyDescent="0.25">
      <c r="A17" s="18"/>
      <c r="B17" s="19"/>
      <c r="C17" s="18"/>
    </row>
    <row r="18" spans="1:3" x14ac:dyDescent="0.25">
      <c r="B18" s="13">
        <f>SUM(B5:B17)</f>
        <v>2288181</v>
      </c>
    </row>
    <row r="21" spans="1:3" x14ac:dyDescent="0.25">
      <c r="A21" s="11" t="s">
        <v>20</v>
      </c>
      <c r="B21" s="13" t="s">
        <v>22</v>
      </c>
    </row>
    <row r="22" spans="1:3" x14ac:dyDescent="0.25">
      <c r="A22" t="str">
        <f>+C5</f>
        <v>Casa Civil</v>
      </c>
      <c r="B22" s="12">
        <f>SUM(B5:B6)</f>
        <v>183181</v>
      </c>
    </row>
    <row r="23" spans="1:3" x14ac:dyDescent="0.25">
      <c r="A23" t="str">
        <f>+C7</f>
        <v>Secretaria Municipal de Cultura</v>
      </c>
      <c r="B23" s="12">
        <f>SUM(B7)</f>
        <v>400000</v>
      </c>
    </row>
    <row r="24" spans="1:3" x14ac:dyDescent="0.25">
      <c r="A24" t="str">
        <f t="shared" ref="A24:A25" si="0">+C8</f>
        <v>Secretaria Municipal de Educação</v>
      </c>
      <c r="B24" s="12">
        <f t="shared" ref="B24:B25" si="1">SUM(B8)</f>
        <v>130000</v>
      </c>
    </row>
    <row r="25" spans="1:3" x14ac:dyDescent="0.25">
      <c r="A25" t="str">
        <f t="shared" si="0"/>
        <v>Secretaria Municipal de Esporte e Lazer</v>
      </c>
      <c r="B25" s="12">
        <f t="shared" si="1"/>
        <v>300000</v>
      </c>
    </row>
    <row r="26" spans="1:3" x14ac:dyDescent="0.25">
      <c r="A26" t="str">
        <f>+C10</f>
        <v>Secretaria Municipal de Habitação</v>
      </c>
      <c r="B26" s="12">
        <f>SUM(B10)</f>
        <v>300000</v>
      </c>
    </row>
    <row r="27" spans="1:3" x14ac:dyDescent="0.25">
      <c r="A27" t="str">
        <f>+C11</f>
        <v>Secretaria Municipal de Saúde</v>
      </c>
      <c r="B27" s="12">
        <f>SUM(B11:B15)</f>
        <v>400000</v>
      </c>
    </row>
    <row r="28" spans="1:3" x14ac:dyDescent="0.25">
      <c r="A28" t="str">
        <f>+C16</f>
        <v>Subprefeitura de Parelheiros</v>
      </c>
      <c r="B28" s="12">
        <f>+B16</f>
        <v>575000</v>
      </c>
    </row>
    <row r="29" spans="1:3" x14ac:dyDescent="0.25">
      <c r="A29" s="11" t="s">
        <v>13</v>
      </c>
      <c r="B29" s="13">
        <f>SUM(B22:B28)</f>
        <v>2288181</v>
      </c>
    </row>
    <row r="30" spans="1:3" x14ac:dyDescent="0.25">
      <c r="B30" s="12"/>
    </row>
    <row r="31" spans="1:3" x14ac:dyDescent="0.25">
      <c r="B31" s="12"/>
    </row>
    <row r="32" spans="1:3" x14ac:dyDescent="0.25">
      <c r="B32" s="12"/>
    </row>
    <row r="33" spans="2:2" x14ac:dyDescent="0.25">
      <c r="B33" s="12"/>
    </row>
    <row r="34" spans="2:2" x14ac:dyDescent="0.25">
      <c r="B34" s="12"/>
    </row>
    <row r="35" spans="2:2" x14ac:dyDescent="0.25">
      <c r="B35" s="12"/>
    </row>
    <row r="36" spans="2:2" x14ac:dyDescent="0.25">
      <c r="B36" s="12"/>
    </row>
  </sheetData>
  <sortState xmlns:xlrd2="http://schemas.microsoft.com/office/spreadsheetml/2017/richdata2" ref="A5:C16">
    <sortCondition ref="C5"/>
  </sortState>
  <mergeCells count="2">
    <mergeCell ref="A1:C1"/>
    <mergeCell ref="A2:C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812A5-3D67-4971-9C0A-7A4A8BC2FBD9}">
  <dimension ref="A1:C44"/>
  <sheetViews>
    <sheetView workbookViewId="0">
      <selection sqref="A1:C1"/>
    </sheetView>
  </sheetViews>
  <sheetFormatPr defaultRowHeight="15" x14ac:dyDescent="0.25"/>
  <cols>
    <col min="1" max="1" width="54.140625" customWidth="1"/>
    <col min="2" max="2" width="18.42578125" customWidth="1"/>
    <col min="3" max="3" width="24" customWidth="1"/>
  </cols>
  <sheetData>
    <row r="1" spans="1:3" x14ac:dyDescent="0.25">
      <c r="A1" s="39" t="s">
        <v>90</v>
      </c>
      <c r="B1" s="39"/>
      <c r="C1" s="39"/>
    </row>
    <row r="2" spans="1:3" x14ac:dyDescent="0.25">
      <c r="A2" s="39" t="s">
        <v>18</v>
      </c>
      <c r="B2" s="39"/>
      <c r="C2" s="39"/>
    </row>
    <row r="4" spans="1:3" ht="15.75" thickBot="1" x14ac:dyDescent="0.3">
      <c r="A4" s="4" t="s">
        <v>10</v>
      </c>
      <c r="B4" s="14" t="s">
        <v>21</v>
      </c>
      <c r="C4" s="4" t="s">
        <v>11</v>
      </c>
    </row>
    <row r="5" spans="1:3" ht="30.75" thickBot="1" x14ac:dyDescent="0.3">
      <c r="A5" s="26" t="s">
        <v>77</v>
      </c>
      <c r="B5" s="30">
        <v>50000</v>
      </c>
      <c r="C5" s="27" t="s">
        <v>7</v>
      </c>
    </row>
    <row r="6" spans="1:3" ht="45.75" thickBot="1" x14ac:dyDescent="0.3">
      <c r="A6" s="28" t="s">
        <v>78</v>
      </c>
      <c r="B6" s="31">
        <v>1000000</v>
      </c>
      <c r="C6" s="29" t="s">
        <v>7</v>
      </c>
    </row>
    <row r="7" spans="1:3" ht="15.75" thickBot="1" x14ac:dyDescent="0.3">
      <c r="A7" s="28" t="s">
        <v>82</v>
      </c>
      <c r="B7" s="31">
        <v>80000</v>
      </c>
      <c r="C7" s="29" t="s">
        <v>7</v>
      </c>
    </row>
    <row r="8" spans="1:3" ht="45.75" thickBot="1" x14ac:dyDescent="0.3">
      <c r="A8" s="28" t="s">
        <v>70</v>
      </c>
      <c r="B8" s="31">
        <v>100000</v>
      </c>
      <c r="C8" s="29" t="s">
        <v>8</v>
      </c>
    </row>
    <row r="9" spans="1:3" ht="45.75" thickBot="1" x14ac:dyDescent="0.3">
      <c r="A9" s="28" t="s">
        <v>71</v>
      </c>
      <c r="B9" s="31">
        <v>150000</v>
      </c>
      <c r="C9" s="29" t="s">
        <v>8</v>
      </c>
    </row>
    <row r="10" spans="1:3" ht="45.75" thickBot="1" x14ac:dyDescent="0.3">
      <c r="A10" s="28" t="s">
        <v>72</v>
      </c>
      <c r="B10" s="31">
        <v>150000</v>
      </c>
      <c r="C10" s="29" t="s">
        <v>8</v>
      </c>
    </row>
    <row r="11" spans="1:3" ht="45.75" thickBot="1" x14ac:dyDescent="0.3">
      <c r="A11" s="28" t="s">
        <v>80</v>
      </c>
      <c r="B11" s="31">
        <v>150000</v>
      </c>
      <c r="C11" s="29" t="s">
        <v>8</v>
      </c>
    </row>
    <row r="12" spans="1:3" ht="75.75" thickBot="1" x14ac:dyDescent="0.3">
      <c r="A12" s="28" t="s">
        <v>75</v>
      </c>
      <c r="B12" s="31">
        <v>150000</v>
      </c>
      <c r="C12" s="29" t="s">
        <v>76</v>
      </c>
    </row>
    <row r="13" spans="1:3" ht="30.75" thickBot="1" x14ac:dyDescent="0.3">
      <c r="A13" s="28" t="s">
        <v>64</v>
      </c>
      <c r="B13" s="31">
        <v>100000</v>
      </c>
      <c r="C13" s="29" t="s">
        <v>9</v>
      </c>
    </row>
    <row r="14" spans="1:3" ht="30.75" thickBot="1" x14ac:dyDescent="0.3">
      <c r="A14" s="28" t="s">
        <v>65</v>
      </c>
      <c r="B14" s="31">
        <v>100000</v>
      </c>
      <c r="C14" s="29" t="s">
        <v>9</v>
      </c>
    </row>
    <row r="15" spans="1:3" ht="30.75" thickBot="1" x14ac:dyDescent="0.3">
      <c r="A15" s="28" t="s">
        <v>68</v>
      </c>
      <c r="B15" s="31">
        <v>100000</v>
      </c>
      <c r="C15" s="29" t="s">
        <v>9</v>
      </c>
    </row>
    <row r="16" spans="1:3" ht="30.75" thickBot="1" x14ac:dyDescent="0.3">
      <c r="A16" s="28" t="s">
        <v>69</v>
      </c>
      <c r="B16" s="31">
        <v>100000</v>
      </c>
      <c r="C16" s="29" t="s">
        <v>9</v>
      </c>
    </row>
    <row r="17" spans="1:3" ht="30.75" thickBot="1" x14ac:dyDescent="0.3">
      <c r="A17" s="28" t="s">
        <v>65</v>
      </c>
      <c r="B17" s="31">
        <v>100000</v>
      </c>
      <c r="C17" s="29" t="s">
        <v>9</v>
      </c>
    </row>
    <row r="18" spans="1:3" ht="30.75" thickBot="1" x14ac:dyDescent="0.3">
      <c r="A18" s="28" t="s">
        <v>81</v>
      </c>
      <c r="B18" s="31">
        <v>100000</v>
      </c>
      <c r="C18" s="29" t="s">
        <v>9</v>
      </c>
    </row>
    <row r="19" spans="1:3" ht="15.75" thickBot="1" x14ac:dyDescent="0.3">
      <c r="A19" s="28" t="s">
        <v>73</v>
      </c>
      <c r="B19" s="31">
        <v>50000</v>
      </c>
      <c r="C19" s="29" t="s">
        <v>74</v>
      </c>
    </row>
    <row r="20" spans="1:3" ht="15.75" thickBot="1" x14ac:dyDescent="0.3">
      <c r="A20" s="28" t="s">
        <v>73</v>
      </c>
      <c r="B20" s="31">
        <v>50000</v>
      </c>
      <c r="C20" s="29" t="s">
        <v>74</v>
      </c>
    </row>
    <row r="21" spans="1:3" ht="60.75" thickBot="1" x14ac:dyDescent="0.3">
      <c r="A21" s="28" t="s">
        <v>79</v>
      </c>
      <c r="B21" s="31">
        <v>238019.65</v>
      </c>
      <c r="C21" s="29" t="s">
        <v>74</v>
      </c>
    </row>
    <row r="22" spans="1:3" ht="45.75" thickBot="1" x14ac:dyDescent="0.3">
      <c r="A22" s="28" t="s">
        <v>66</v>
      </c>
      <c r="B22" s="31">
        <v>100000</v>
      </c>
      <c r="C22" s="29" t="s">
        <v>67</v>
      </c>
    </row>
    <row r="23" spans="1:3" ht="45.75" thickBot="1" x14ac:dyDescent="0.3">
      <c r="A23" s="28" t="s">
        <v>60</v>
      </c>
      <c r="B23" s="31">
        <v>100000</v>
      </c>
      <c r="C23" s="29" t="s">
        <v>61</v>
      </c>
    </row>
    <row r="24" spans="1:3" ht="45.75" thickBot="1" x14ac:dyDescent="0.3">
      <c r="A24" s="28" t="s">
        <v>62</v>
      </c>
      <c r="B24" s="31">
        <v>100000</v>
      </c>
      <c r="C24" s="29" t="s">
        <v>63</v>
      </c>
    </row>
    <row r="25" spans="1:3" ht="45.75" thickBot="1" x14ac:dyDescent="0.3">
      <c r="A25" s="28" t="s">
        <v>62</v>
      </c>
      <c r="B25" s="31">
        <v>100000</v>
      </c>
      <c r="C25" s="29" t="s">
        <v>63</v>
      </c>
    </row>
    <row r="26" spans="1:3" x14ac:dyDescent="0.25">
      <c r="B26" s="13">
        <f>SUM(B5:B25)</f>
        <v>3168019.65</v>
      </c>
    </row>
    <row r="27" spans="1:3" x14ac:dyDescent="0.25">
      <c r="B27" s="12"/>
    </row>
    <row r="28" spans="1:3" x14ac:dyDescent="0.25">
      <c r="A28" t="s">
        <v>12</v>
      </c>
      <c r="B28" s="12"/>
    </row>
    <row r="29" spans="1:3" x14ac:dyDescent="0.25">
      <c r="B29" s="12"/>
    </row>
    <row r="30" spans="1:3" x14ac:dyDescent="0.25">
      <c r="A30" s="11" t="s">
        <v>20</v>
      </c>
      <c r="B30" s="13" t="s">
        <v>22</v>
      </c>
    </row>
    <row r="31" spans="1:3" x14ac:dyDescent="0.25">
      <c r="A31" t="str">
        <f>+C5</f>
        <v>SM Cultura</v>
      </c>
      <c r="B31" s="12">
        <f>SUM(B5:B7)</f>
        <v>1130000</v>
      </c>
    </row>
    <row r="32" spans="1:3" x14ac:dyDescent="0.25">
      <c r="A32" t="str">
        <f>+C8</f>
        <v>SM Esportes e Lazer</v>
      </c>
      <c r="B32" s="12">
        <f>SUM(B8:B11)</f>
        <v>550000</v>
      </c>
    </row>
    <row r="33" spans="1:2" x14ac:dyDescent="0.25">
      <c r="A33" t="str">
        <f>+C12</f>
        <v>SM Pessoa com Deficiência</v>
      </c>
      <c r="B33" s="12">
        <f>SUM(B12)</f>
        <v>150000</v>
      </c>
    </row>
    <row r="34" spans="1:2" x14ac:dyDescent="0.25">
      <c r="A34" t="str">
        <f>+C13</f>
        <v>SM Saúde</v>
      </c>
      <c r="B34" s="12">
        <f>SUM(B13:B18)</f>
        <v>600000</v>
      </c>
    </row>
    <row r="35" spans="1:2" x14ac:dyDescent="0.25">
      <c r="A35" t="str">
        <f>+C19</f>
        <v>SM Turismo</v>
      </c>
      <c r="B35" s="12">
        <f>SUM(B19:B21)</f>
        <v>338019.65</v>
      </c>
    </row>
    <row r="36" spans="1:2" x14ac:dyDescent="0.25">
      <c r="A36" t="str">
        <f>+C22</f>
        <v>Subprefeitura Campo Limpo</v>
      </c>
      <c r="B36" s="12">
        <f>+B22</f>
        <v>100000</v>
      </c>
    </row>
    <row r="37" spans="1:2" x14ac:dyDescent="0.25">
      <c r="A37" t="str">
        <f>+C23</f>
        <v>Subprefeitura Capela do Socorro</v>
      </c>
      <c r="B37" s="12">
        <f>+B23</f>
        <v>100000</v>
      </c>
    </row>
    <row r="38" spans="1:2" x14ac:dyDescent="0.25">
      <c r="A38" t="str">
        <f>+C24</f>
        <v>Subprefeitura Cidade Ademar</v>
      </c>
      <c r="B38" s="12">
        <f>SUM(B24:B25)</f>
        <v>200000</v>
      </c>
    </row>
    <row r="39" spans="1:2" x14ac:dyDescent="0.25">
      <c r="A39" s="11" t="s">
        <v>13</v>
      </c>
      <c r="B39" s="13">
        <f>SUM(B31:B38)</f>
        <v>3168019.65</v>
      </c>
    </row>
    <row r="40" spans="1:2" x14ac:dyDescent="0.25">
      <c r="B40" s="12"/>
    </row>
    <row r="41" spans="1:2" x14ac:dyDescent="0.25">
      <c r="B41" s="12"/>
    </row>
    <row r="42" spans="1:2" x14ac:dyDescent="0.25">
      <c r="B42" s="12"/>
    </row>
    <row r="43" spans="1:2" x14ac:dyDescent="0.25">
      <c r="B43" s="12"/>
    </row>
    <row r="44" spans="1:2" x14ac:dyDescent="0.25">
      <c r="B44" s="12"/>
    </row>
  </sheetData>
  <sortState xmlns:xlrd2="http://schemas.microsoft.com/office/spreadsheetml/2017/richdata2" ref="A5:C25">
    <sortCondition ref="C5"/>
  </sortState>
  <mergeCells count="2">
    <mergeCell ref="A1:C1"/>
    <mergeCell ref="A2:C2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F0122-C6CB-4768-97F6-DFEB8C8CD605}">
  <dimension ref="A2:N100"/>
  <sheetViews>
    <sheetView topLeftCell="A9" workbookViewId="0">
      <selection activeCell="L19" sqref="L19"/>
    </sheetView>
  </sheetViews>
  <sheetFormatPr defaultRowHeight="15" x14ac:dyDescent="0.25"/>
  <cols>
    <col min="2" max="2" width="16.42578125" customWidth="1"/>
    <col min="3" max="3" width="15.140625" customWidth="1"/>
    <col min="4" max="4" width="16.28515625" customWidth="1"/>
    <col min="7" max="7" width="14.7109375" customWidth="1"/>
    <col min="8" max="8" width="15.85546875" customWidth="1"/>
    <col min="9" max="9" width="16.28515625" customWidth="1"/>
  </cols>
  <sheetData>
    <row r="2" spans="1:14" x14ac:dyDescent="0.25">
      <c r="B2" s="10"/>
    </row>
    <row r="3" spans="1:14" x14ac:dyDescent="0.25">
      <c r="B3" s="10"/>
      <c r="D3" s="10" t="s">
        <v>85</v>
      </c>
    </row>
    <row r="4" spans="1:14" x14ac:dyDescent="0.25">
      <c r="B4" s="10"/>
    </row>
    <row r="5" spans="1:14" x14ac:dyDescent="0.25">
      <c r="B5" s="10"/>
    </row>
    <row r="6" spans="1:14" x14ac:dyDescent="0.25">
      <c r="B6" s="10"/>
    </row>
    <row r="7" spans="1:14" x14ac:dyDescent="0.25">
      <c r="B7" t="s">
        <v>87</v>
      </c>
      <c r="G7" t="s">
        <v>87</v>
      </c>
      <c r="I7" t="s">
        <v>86</v>
      </c>
    </row>
    <row r="8" spans="1:14" ht="18.75" x14ac:dyDescent="0.3">
      <c r="B8" s="33" t="s">
        <v>84</v>
      </c>
      <c r="C8" s="34"/>
      <c r="D8" s="35"/>
      <c r="G8" s="33" t="s">
        <v>89</v>
      </c>
      <c r="H8" s="34"/>
      <c r="I8" s="35"/>
    </row>
    <row r="9" spans="1:14" x14ac:dyDescent="0.25">
      <c r="B9" s="32">
        <v>2017</v>
      </c>
      <c r="C9" s="32">
        <v>2018</v>
      </c>
      <c r="D9" s="32">
        <v>2019</v>
      </c>
      <c r="G9" s="32">
        <v>2017</v>
      </c>
      <c r="H9" s="32">
        <v>2018</v>
      </c>
      <c r="I9" s="32">
        <v>2019</v>
      </c>
    </row>
    <row r="10" spans="1:14" ht="15.75" thickBot="1" x14ac:dyDescent="0.3">
      <c r="A10" s="12"/>
      <c r="B10" s="36"/>
      <c r="C10" s="36"/>
      <c r="D10" s="36"/>
      <c r="E10" s="12"/>
      <c r="F10" s="12"/>
      <c r="G10" s="36"/>
      <c r="H10" s="36"/>
      <c r="I10" s="36"/>
      <c r="J10" s="12"/>
      <c r="K10" s="12"/>
      <c r="L10" s="12"/>
      <c r="M10" s="12"/>
      <c r="N10" s="12"/>
    </row>
    <row r="11" spans="1:14" x14ac:dyDescent="0.25">
      <c r="A11" s="12"/>
      <c r="B11" s="12">
        <v>800</v>
      </c>
      <c r="C11" s="12">
        <v>325</v>
      </c>
      <c r="D11" s="12">
        <v>4000</v>
      </c>
      <c r="E11" s="12"/>
      <c r="F11" s="12"/>
      <c r="G11" s="12">
        <v>400</v>
      </c>
      <c r="H11" s="12">
        <v>325</v>
      </c>
      <c r="I11" s="12">
        <v>4000000</v>
      </c>
      <c r="J11" s="12"/>
      <c r="K11" s="12"/>
      <c r="L11" s="12"/>
      <c r="M11" s="12"/>
      <c r="N11" s="12"/>
    </row>
    <row r="12" spans="1:14" x14ac:dyDescent="0.25">
      <c r="A12" s="12"/>
      <c r="B12" s="12">
        <v>700</v>
      </c>
      <c r="C12" s="12">
        <v>100</v>
      </c>
      <c r="D12" s="12">
        <v>114000</v>
      </c>
      <c r="E12" s="12"/>
      <c r="F12" s="12"/>
      <c r="G12" s="12">
        <v>400</v>
      </c>
      <c r="H12" s="12">
        <v>600</v>
      </c>
      <c r="I12" s="13">
        <f>SUM(I11)</f>
        <v>4000000</v>
      </c>
      <c r="J12" s="12"/>
      <c r="K12" s="12"/>
      <c r="L12" s="12"/>
      <c r="M12" s="12"/>
      <c r="N12" s="12"/>
    </row>
    <row r="13" spans="1:14" x14ac:dyDescent="0.25">
      <c r="A13" s="12"/>
      <c r="B13" s="12">
        <v>300</v>
      </c>
      <c r="C13" s="12">
        <v>500</v>
      </c>
      <c r="D13" s="12">
        <v>0</v>
      </c>
      <c r="E13" s="12"/>
      <c r="F13" s="12"/>
      <c r="G13" s="12">
        <v>800</v>
      </c>
      <c r="H13" s="12">
        <v>250</v>
      </c>
      <c r="I13" s="12"/>
      <c r="J13" s="12"/>
      <c r="K13" s="12"/>
      <c r="L13" s="12"/>
      <c r="M13" s="12"/>
      <c r="N13" s="12"/>
    </row>
    <row r="14" spans="1:14" x14ac:dyDescent="0.25">
      <c r="A14" s="12"/>
      <c r="B14" s="12">
        <v>300</v>
      </c>
      <c r="C14" s="12">
        <v>100</v>
      </c>
      <c r="D14" s="12">
        <v>0</v>
      </c>
      <c r="E14" s="12"/>
      <c r="F14" s="12"/>
      <c r="G14" s="12">
        <v>160</v>
      </c>
      <c r="H14" s="12">
        <v>125</v>
      </c>
      <c r="I14" s="12"/>
      <c r="J14" s="12"/>
      <c r="K14" s="12"/>
      <c r="L14" s="12"/>
      <c r="M14" s="12"/>
      <c r="N14" s="12"/>
    </row>
    <row r="15" spans="1:14" x14ac:dyDescent="0.25">
      <c r="A15" s="12"/>
      <c r="B15" s="12">
        <v>210</v>
      </c>
      <c r="C15" s="12">
        <v>300</v>
      </c>
      <c r="D15" s="12">
        <v>0</v>
      </c>
      <c r="E15" s="12"/>
      <c r="F15" s="12"/>
      <c r="G15" s="12">
        <v>60</v>
      </c>
      <c r="H15" s="12">
        <v>125</v>
      </c>
      <c r="I15" s="12"/>
      <c r="J15" s="12"/>
      <c r="K15" s="12"/>
      <c r="L15" s="12"/>
      <c r="M15" s="12"/>
      <c r="N15" s="12"/>
    </row>
    <row r="16" spans="1:14" x14ac:dyDescent="0.25">
      <c r="A16" s="12"/>
      <c r="B16" s="12">
        <v>185</v>
      </c>
      <c r="C16" s="12">
        <v>400</v>
      </c>
      <c r="D16" s="12">
        <v>80000</v>
      </c>
      <c r="E16" s="12"/>
      <c r="F16" s="12"/>
      <c r="G16" s="12">
        <v>800</v>
      </c>
      <c r="H16" s="12">
        <v>125</v>
      </c>
      <c r="I16" s="12"/>
      <c r="J16" s="12"/>
      <c r="K16" s="12"/>
      <c r="L16" s="12"/>
      <c r="M16" s="12"/>
      <c r="N16" s="12"/>
    </row>
    <row r="17" spans="1:14" x14ac:dyDescent="0.25">
      <c r="A17" s="12"/>
      <c r="B17" s="12">
        <v>185</v>
      </c>
      <c r="C17" s="12">
        <v>300</v>
      </c>
      <c r="D17" s="12">
        <v>6712.0460000000003</v>
      </c>
      <c r="E17" s="12"/>
      <c r="F17" s="12"/>
      <c r="G17" s="12">
        <v>700</v>
      </c>
      <c r="H17" s="12">
        <v>125</v>
      </c>
      <c r="I17" s="12"/>
      <c r="J17" s="12"/>
      <c r="K17" s="12"/>
      <c r="L17" s="12"/>
      <c r="M17" s="12"/>
      <c r="N17" s="12"/>
    </row>
    <row r="18" spans="1:14" x14ac:dyDescent="0.25">
      <c r="A18" s="12"/>
      <c r="B18" s="12">
        <v>120</v>
      </c>
      <c r="C18" s="12">
        <v>250</v>
      </c>
      <c r="D18" s="12">
        <v>1306.75</v>
      </c>
      <c r="E18" s="12"/>
      <c r="F18" s="12"/>
      <c r="G18" s="12">
        <v>300</v>
      </c>
      <c r="H18" s="12">
        <v>125</v>
      </c>
      <c r="I18" s="12"/>
      <c r="J18" s="12"/>
      <c r="K18" s="12"/>
      <c r="L18" s="12"/>
      <c r="M18" s="12"/>
      <c r="N18" s="12"/>
    </row>
    <row r="19" spans="1:14" x14ac:dyDescent="0.25">
      <c r="A19" s="12"/>
      <c r="B19" s="12">
        <v>200</v>
      </c>
      <c r="C19" s="12">
        <v>150</v>
      </c>
      <c r="D19" s="12">
        <v>2307.4989999999998</v>
      </c>
      <c r="E19" s="12"/>
      <c r="F19" s="12"/>
      <c r="G19" s="12">
        <v>300</v>
      </c>
      <c r="H19" s="12">
        <v>300</v>
      </c>
      <c r="I19" s="12"/>
      <c r="J19" s="12"/>
      <c r="K19" s="12"/>
      <c r="L19" s="12"/>
      <c r="M19" s="12"/>
      <c r="N19" s="12"/>
    </row>
    <row r="20" spans="1:14" x14ac:dyDescent="0.25">
      <c r="A20" s="12"/>
      <c r="B20" s="12">
        <v>200000</v>
      </c>
      <c r="C20" s="12">
        <v>200</v>
      </c>
      <c r="D20" s="12">
        <v>2209.4380000000001</v>
      </c>
      <c r="E20" s="12"/>
      <c r="F20" s="12"/>
      <c r="G20" s="12">
        <v>190.90899999999999</v>
      </c>
      <c r="H20" s="12">
        <v>20</v>
      </c>
      <c r="I20" s="12"/>
      <c r="J20" s="12"/>
      <c r="K20" s="12"/>
      <c r="L20" s="12"/>
      <c r="M20" s="12"/>
      <c r="N20" s="12"/>
    </row>
    <row r="21" spans="1:14" x14ac:dyDescent="0.25">
      <c r="A21" s="12"/>
      <c r="B21" s="12">
        <v>3500</v>
      </c>
      <c r="C21" s="12">
        <v>150</v>
      </c>
      <c r="D21" s="12">
        <v>7000</v>
      </c>
      <c r="E21" s="12"/>
      <c r="F21" s="12"/>
      <c r="G21" s="12">
        <v>168.18100000000001</v>
      </c>
      <c r="H21" s="12">
        <v>750</v>
      </c>
      <c r="I21" s="12"/>
      <c r="J21" s="12"/>
      <c r="K21" s="12"/>
      <c r="L21" s="12"/>
      <c r="M21" s="12"/>
      <c r="N21" s="12"/>
    </row>
    <row r="22" spans="1:14" x14ac:dyDescent="0.25">
      <c r="A22" s="12"/>
      <c r="B22" s="12">
        <v>15500</v>
      </c>
      <c r="C22" s="12">
        <v>150</v>
      </c>
      <c r="D22" s="12">
        <v>1350</v>
      </c>
      <c r="E22" s="12"/>
      <c r="F22" s="12"/>
      <c r="G22" s="12">
        <v>168.18100000000001</v>
      </c>
      <c r="H22" s="12">
        <v>130</v>
      </c>
      <c r="I22" s="12"/>
      <c r="J22" s="12"/>
      <c r="K22" s="12"/>
      <c r="L22" s="12"/>
      <c r="M22" s="12"/>
      <c r="N22" s="12"/>
    </row>
    <row r="23" spans="1:14" x14ac:dyDescent="0.25">
      <c r="A23" s="12"/>
      <c r="B23" s="12">
        <v>25500</v>
      </c>
      <c r="C23" s="12">
        <f>150*2</f>
        <v>300</v>
      </c>
      <c r="D23" s="12">
        <v>1500</v>
      </c>
      <c r="E23" s="12"/>
      <c r="F23" s="12"/>
      <c r="G23" s="12">
        <v>190.90899999999999</v>
      </c>
      <c r="H23" s="13">
        <f>SUM(H11:H22)</f>
        <v>3000</v>
      </c>
      <c r="I23" s="12"/>
      <c r="J23" s="12"/>
      <c r="K23" s="12"/>
      <c r="L23" s="12"/>
      <c r="M23" s="12"/>
      <c r="N23" s="12"/>
    </row>
    <row r="24" spans="1:14" x14ac:dyDescent="0.25">
      <c r="A24" s="12"/>
      <c r="B24" s="12">
        <v>15500</v>
      </c>
      <c r="C24" s="12">
        <v>60</v>
      </c>
      <c r="D24" s="12">
        <v>1500</v>
      </c>
      <c r="E24" s="12"/>
      <c r="F24" s="12"/>
      <c r="G24" s="12">
        <v>200</v>
      </c>
      <c r="H24" s="12"/>
      <c r="I24" s="12"/>
      <c r="J24" s="12"/>
      <c r="K24" s="12"/>
      <c r="L24" s="12"/>
      <c r="M24" s="12"/>
      <c r="N24" s="12"/>
    </row>
    <row r="25" spans="1:14" x14ac:dyDescent="0.25">
      <c r="A25" s="12"/>
      <c r="B25" s="12">
        <v>7000</v>
      </c>
      <c r="C25" s="12">
        <v>700</v>
      </c>
      <c r="D25" s="12">
        <v>1900</v>
      </c>
      <c r="E25" s="12"/>
      <c r="F25" s="12"/>
      <c r="G25" s="12">
        <v>440</v>
      </c>
      <c r="H25" s="12"/>
      <c r="I25" s="12"/>
      <c r="J25" s="12"/>
      <c r="K25" s="12"/>
      <c r="L25" s="12"/>
      <c r="M25" s="12"/>
      <c r="N25" s="12"/>
    </row>
    <row r="26" spans="1:14" x14ac:dyDescent="0.25">
      <c r="A26" s="12"/>
      <c r="B26" s="12">
        <v>3000</v>
      </c>
      <c r="C26" s="12">
        <v>3000</v>
      </c>
      <c r="D26" s="12">
        <v>70000</v>
      </c>
      <c r="E26" s="12"/>
      <c r="F26" s="12"/>
      <c r="G26" s="12">
        <v>800</v>
      </c>
      <c r="H26" s="12"/>
      <c r="I26" s="12"/>
      <c r="J26" s="12"/>
      <c r="K26" s="12"/>
      <c r="L26" s="12"/>
      <c r="M26" s="12"/>
      <c r="N26" s="12"/>
    </row>
    <row r="27" spans="1:14" x14ac:dyDescent="0.25">
      <c r="A27" s="12"/>
      <c r="B27" s="12">
        <v>30</v>
      </c>
      <c r="C27" s="12">
        <v>70</v>
      </c>
      <c r="D27" s="12">
        <v>0</v>
      </c>
      <c r="E27" s="12"/>
      <c r="F27" s="12"/>
      <c r="G27" s="12">
        <v>3000</v>
      </c>
      <c r="H27" s="12"/>
      <c r="I27" s="12"/>
      <c r="J27" s="12"/>
      <c r="K27" s="12"/>
      <c r="L27" s="12"/>
      <c r="M27" s="12"/>
      <c r="N27" s="12"/>
    </row>
    <row r="28" spans="1:14" x14ac:dyDescent="0.25">
      <c r="A28" s="12"/>
      <c r="B28" s="12">
        <v>236</v>
      </c>
      <c r="C28" s="12">
        <v>300</v>
      </c>
      <c r="D28" s="13">
        <f>SUM(D11:D27)</f>
        <v>293785.73300000001</v>
      </c>
      <c r="E28" s="12"/>
      <c r="F28" s="12"/>
      <c r="G28" s="12">
        <v>200000</v>
      </c>
      <c r="H28" s="12"/>
      <c r="I28" s="12"/>
      <c r="J28" s="12"/>
      <c r="K28" s="12"/>
      <c r="L28" s="12"/>
      <c r="M28" s="12"/>
      <c r="N28" s="12"/>
    </row>
    <row r="29" spans="1:14" x14ac:dyDescent="0.25">
      <c r="A29" s="12"/>
      <c r="B29" s="12">
        <v>2000</v>
      </c>
      <c r="C29" s="12">
        <v>100</v>
      </c>
      <c r="D29" s="12">
        <f>+D28*1000</f>
        <v>293785733</v>
      </c>
      <c r="E29" s="12"/>
      <c r="F29" s="12"/>
      <c r="G29" s="12">
        <v>3500</v>
      </c>
      <c r="H29" s="12"/>
      <c r="I29" s="12"/>
      <c r="J29" s="12"/>
      <c r="K29" s="12"/>
      <c r="L29" s="12"/>
      <c r="M29" s="12"/>
      <c r="N29" s="12"/>
    </row>
    <row r="30" spans="1:14" x14ac:dyDescent="0.25">
      <c r="A30" s="12"/>
      <c r="B30" s="12">
        <v>90</v>
      </c>
      <c r="C30" s="12">
        <v>150</v>
      </c>
      <c r="D30" s="12"/>
      <c r="E30" s="12"/>
      <c r="F30" s="12"/>
      <c r="G30" s="12">
        <v>15500</v>
      </c>
      <c r="H30" s="12"/>
      <c r="I30" s="12"/>
      <c r="J30" s="12"/>
      <c r="K30" s="12"/>
      <c r="L30" s="12"/>
      <c r="M30" s="12"/>
      <c r="N30" s="12"/>
    </row>
    <row r="31" spans="1:14" x14ac:dyDescent="0.25">
      <c r="A31" s="12"/>
      <c r="B31" s="12">
        <v>40</v>
      </c>
      <c r="C31" s="12">
        <v>200</v>
      </c>
      <c r="D31" s="12"/>
      <c r="E31" s="12"/>
      <c r="F31" s="12"/>
      <c r="G31" s="12">
        <v>25500</v>
      </c>
      <c r="H31" s="12"/>
      <c r="I31" s="12"/>
      <c r="J31" s="12"/>
      <c r="K31" s="12"/>
      <c r="L31" s="12"/>
      <c r="M31" s="12"/>
      <c r="N31" s="12"/>
    </row>
    <row r="32" spans="1:14" x14ac:dyDescent="0.25">
      <c r="A32" s="12"/>
      <c r="B32" s="12">
        <v>35</v>
      </c>
      <c r="C32" s="12">
        <v>200</v>
      </c>
      <c r="D32" s="12"/>
      <c r="E32" s="12"/>
      <c r="F32" s="12"/>
      <c r="G32" s="12">
        <v>15500</v>
      </c>
      <c r="H32" s="12"/>
      <c r="I32" s="12"/>
      <c r="J32" s="12"/>
      <c r="K32" s="12"/>
      <c r="L32" s="12"/>
      <c r="M32" s="12"/>
      <c r="N32" s="12"/>
    </row>
    <row r="33" spans="1:14" x14ac:dyDescent="0.25">
      <c r="A33" s="12"/>
      <c r="B33" s="12">
        <v>240</v>
      </c>
      <c r="C33" s="12">
        <v>150</v>
      </c>
      <c r="D33" s="12"/>
      <c r="E33" s="12"/>
      <c r="F33" s="12"/>
      <c r="G33" s="12">
        <v>7000</v>
      </c>
      <c r="H33" s="12"/>
      <c r="I33" s="12"/>
      <c r="J33" s="12"/>
      <c r="K33" s="12"/>
      <c r="L33" s="12"/>
      <c r="M33" s="12"/>
      <c r="N33" s="12"/>
    </row>
    <row r="34" spans="1:14" x14ac:dyDescent="0.25">
      <c r="A34" s="12"/>
      <c r="B34" s="12">
        <v>155</v>
      </c>
      <c r="C34" s="12">
        <v>150</v>
      </c>
      <c r="D34" s="12"/>
      <c r="E34" s="12"/>
      <c r="F34" s="12"/>
      <c r="G34" s="12">
        <v>3000</v>
      </c>
      <c r="H34" s="12"/>
      <c r="I34" s="12"/>
      <c r="J34" s="12"/>
      <c r="K34" s="12"/>
      <c r="L34" s="12"/>
      <c r="M34" s="12"/>
      <c r="N34" s="12"/>
    </row>
    <row r="35" spans="1:14" x14ac:dyDescent="0.25">
      <c r="A35" s="12"/>
      <c r="B35" s="12">
        <v>45</v>
      </c>
      <c r="C35" s="12">
        <v>200</v>
      </c>
      <c r="D35" s="12"/>
      <c r="E35" s="12"/>
      <c r="F35" s="12"/>
      <c r="G35" s="12">
        <v>30</v>
      </c>
      <c r="H35" s="12"/>
      <c r="I35" s="12"/>
      <c r="J35" s="12"/>
      <c r="K35" s="12"/>
      <c r="L35" s="12"/>
      <c r="M35" s="12"/>
      <c r="N35" s="12"/>
    </row>
    <row r="36" spans="1:14" x14ac:dyDescent="0.25">
      <c r="A36" s="12"/>
      <c r="B36" s="12">
        <v>90</v>
      </c>
      <c r="C36" s="12">
        <v>250</v>
      </c>
      <c r="D36" s="12"/>
      <c r="E36" s="12"/>
      <c r="F36" s="12"/>
      <c r="G36" s="12">
        <v>236</v>
      </c>
      <c r="H36" s="12"/>
      <c r="I36" s="12"/>
      <c r="J36" s="12"/>
      <c r="K36" s="12"/>
      <c r="L36" s="12"/>
      <c r="M36" s="12"/>
      <c r="N36" s="12"/>
    </row>
    <row r="37" spans="1:14" x14ac:dyDescent="0.25">
      <c r="A37" s="12"/>
      <c r="B37" s="12">
        <v>180</v>
      </c>
      <c r="C37" s="12">
        <v>150</v>
      </c>
      <c r="D37" s="12"/>
      <c r="E37" s="12"/>
      <c r="F37" s="12"/>
      <c r="G37" s="12">
        <v>2000</v>
      </c>
      <c r="H37" s="12"/>
      <c r="I37" s="12"/>
      <c r="J37" s="12"/>
      <c r="K37" s="12"/>
      <c r="L37" s="12"/>
      <c r="M37" s="12"/>
      <c r="N37" s="12"/>
    </row>
    <row r="38" spans="1:14" x14ac:dyDescent="0.25">
      <c r="A38" s="12"/>
      <c r="B38" s="12">
        <v>50</v>
      </c>
      <c r="C38" s="12">
        <v>200</v>
      </c>
      <c r="D38" s="12"/>
      <c r="E38" s="12"/>
      <c r="F38" s="12"/>
      <c r="G38" s="12">
        <v>81.817999999999998</v>
      </c>
      <c r="H38" s="12"/>
      <c r="I38" s="12"/>
      <c r="J38" s="12"/>
      <c r="K38" s="12"/>
      <c r="L38" s="12"/>
      <c r="M38" s="12"/>
      <c r="N38" s="12"/>
    </row>
    <row r="39" spans="1:14" x14ac:dyDescent="0.25">
      <c r="A39" s="12"/>
      <c r="B39" s="12">
        <v>450</v>
      </c>
      <c r="C39" s="12">
        <v>150</v>
      </c>
      <c r="D39" s="12"/>
      <c r="E39" s="12"/>
      <c r="F39" s="12"/>
      <c r="G39" s="12">
        <v>36.363</v>
      </c>
      <c r="H39" s="12"/>
      <c r="I39" s="12"/>
      <c r="J39" s="12"/>
      <c r="K39" s="12"/>
      <c r="L39" s="12"/>
      <c r="M39" s="12"/>
      <c r="N39" s="12"/>
    </row>
    <row r="40" spans="1:14" x14ac:dyDescent="0.25">
      <c r="A40" s="12"/>
      <c r="B40" s="12">
        <v>160</v>
      </c>
      <c r="C40" s="12">
        <v>150</v>
      </c>
      <c r="D40" s="12"/>
      <c r="E40" s="12"/>
      <c r="F40" s="12"/>
      <c r="G40" s="12">
        <v>31.818000000000001</v>
      </c>
      <c r="H40" s="12"/>
      <c r="I40" s="12"/>
      <c r="J40" s="12"/>
      <c r="K40" s="12"/>
      <c r="L40" s="12"/>
      <c r="M40" s="12"/>
      <c r="N40" s="12"/>
    </row>
    <row r="41" spans="1:14" x14ac:dyDescent="0.25">
      <c r="A41" s="12"/>
      <c r="B41" s="12">
        <v>300</v>
      </c>
      <c r="C41" s="12">
        <v>150</v>
      </c>
      <c r="D41" s="12"/>
      <c r="E41" s="12"/>
      <c r="F41" s="12"/>
      <c r="G41" s="12">
        <v>218.18100000000001</v>
      </c>
      <c r="H41" s="12"/>
      <c r="I41" s="12"/>
      <c r="J41" s="12"/>
      <c r="K41" s="12"/>
      <c r="L41" s="12"/>
      <c r="M41" s="12"/>
      <c r="N41" s="12"/>
    </row>
    <row r="42" spans="1:14" x14ac:dyDescent="0.25">
      <c r="A42" s="12"/>
      <c r="B42" s="12">
        <v>120</v>
      </c>
      <c r="C42" s="12">
        <v>180</v>
      </c>
      <c r="D42" s="12"/>
      <c r="E42" s="12"/>
      <c r="F42" s="12"/>
      <c r="G42" s="12">
        <v>140.90899999999999</v>
      </c>
      <c r="H42" s="12"/>
      <c r="I42" s="12"/>
      <c r="J42" s="12"/>
      <c r="K42" s="12"/>
      <c r="L42" s="12"/>
      <c r="M42" s="12"/>
      <c r="N42" s="12"/>
    </row>
    <row r="43" spans="1:14" x14ac:dyDescent="0.25">
      <c r="A43" s="12"/>
      <c r="B43" s="12">
        <v>350</v>
      </c>
      <c r="C43" s="12">
        <v>200</v>
      </c>
      <c r="D43" s="12"/>
      <c r="E43" s="12"/>
      <c r="F43" s="12"/>
      <c r="G43" s="12">
        <v>40.908999999999999</v>
      </c>
      <c r="H43" s="12"/>
      <c r="I43" s="12"/>
      <c r="J43" s="12"/>
      <c r="K43" s="12"/>
      <c r="L43" s="12"/>
      <c r="M43" s="12"/>
      <c r="N43" s="12"/>
    </row>
    <row r="44" spans="1:14" x14ac:dyDescent="0.25">
      <c r="A44" s="12"/>
      <c r="B44" s="12">
        <v>175</v>
      </c>
      <c r="C44" s="12">
        <v>200</v>
      </c>
      <c r="D44" s="12"/>
      <c r="E44" s="12"/>
      <c r="F44" s="12"/>
      <c r="G44" s="12">
        <v>81.817999999999998</v>
      </c>
      <c r="H44" s="12"/>
      <c r="I44" s="12"/>
      <c r="J44" s="12"/>
      <c r="K44" s="12"/>
      <c r="L44" s="12"/>
      <c r="M44" s="12"/>
      <c r="N44" s="12"/>
    </row>
    <row r="45" spans="1:14" x14ac:dyDescent="0.25">
      <c r="A45" s="12"/>
      <c r="B45" s="12">
        <v>425</v>
      </c>
      <c r="C45" s="12">
        <v>150</v>
      </c>
      <c r="D45" s="12"/>
      <c r="E45" s="12"/>
      <c r="F45" s="12"/>
      <c r="G45" s="12">
        <v>500</v>
      </c>
      <c r="H45" s="12"/>
      <c r="I45" s="12"/>
      <c r="J45" s="12"/>
      <c r="K45" s="12"/>
      <c r="L45" s="12"/>
      <c r="M45" s="12"/>
      <c r="N45" s="12"/>
    </row>
    <row r="46" spans="1:14" x14ac:dyDescent="0.25">
      <c r="A46" s="12"/>
      <c r="B46" s="12">
        <v>3000</v>
      </c>
      <c r="C46" s="12">
        <v>185</v>
      </c>
      <c r="D46" s="12"/>
      <c r="E46" s="12"/>
      <c r="F46" s="12"/>
      <c r="G46" s="12">
        <v>163.636</v>
      </c>
      <c r="H46" s="12"/>
      <c r="I46" s="12"/>
      <c r="J46" s="12"/>
      <c r="K46" s="12"/>
      <c r="L46" s="12"/>
      <c r="M46" s="12"/>
      <c r="N46" s="12"/>
    </row>
    <row r="47" spans="1:14" x14ac:dyDescent="0.25">
      <c r="A47" s="12"/>
      <c r="B47" s="12">
        <v>400</v>
      </c>
      <c r="C47" s="12">
        <v>185</v>
      </c>
      <c r="D47" s="12"/>
      <c r="E47" s="12"/>
      <c r="F47" s="12"/>
      <c r="G47" s="12">
        <v>45.454000000000001</v>
      </c>
      <c r="H47" s="12"/>
      <c r="I47" s="12"/>
      <c r="J47" s="12"/>
      <c r="K47" s="12"/>
      <c r="L47" s="12"/>
      <c r="M47" s="12"/>
      <c r="N47" s="12"/>
    </row>
    <row r="48" spans="1:14" x14ac:dyDescent="0.25">
      <c r="A48" s="12"/>
      <c r="B48" s="12">
        <v>400</v>
      </c>
      <c r="C48" s="12">
        <v>150</v>
      </c>
      <c r="D48" s="12"/>
      <c r="E48" s="12"/>
      <c r="F48" s="12"/>
      <c r="G48" s="12">
        <v>409.09</v>
      </c>
      <c r="H48" s="12"/>
      <c r="I48" s="12"/>
      <c r="J48" s="12"/>
      <c r="K48" s="12"/>
      <c r="L48" s="12"/>
      <c r="M48" s="12"/>
      <c r="N48" s="12"/>
    </row>
    <row r="49" spans="1:14" x14ac:dyDescent="0.25">
      <c r="A49" s="12"/>
      <c r="B49" s="12">
        <v>800</v>
      </c>
      <c r="C49" s="12">
        <v>185</v>
      </c>
      <c r="D49" s="12"/>
      <c r="E49" s="12"/>
      <c r="F49" s="12"/>
      <c r="G49" s="12">
        <v>100</v>
      </c>
      <c r="H49" s="12"/>
      <c r="I49" s="12"/>
      <c r="J49" s="12"/>
      <c r="K49" s="12"/>
      <c r="L49" s="12"/>
      <c r="M49" s="12"/>
      <c r="N49" s="12"/>
    </row>
    <row r="50" spans="1:14" x14ac:dyDescent="0.25">
      <c r="A50" s="12"/>
      <c r="B50" s="12">
        <v>160</v>
      </c>
      <c r="C50" s="12">
        <v>200</v>
      </c>
      <c r="D50" s="12"/>
      <c r="E50" s="12"/>
      <c r="F50" s="12"/>
      <c r="G50" s="12">
        <v>145.45400000000001</v>
      </c>
      <c r="H50" s="12"/>
      <c r="I50" s="12"/>
      <c r="J50" s="12"/>
      <c r="K50" s="12"/>
      <c r="L50" s="12"/>
      <c r="M50" s="12"/>
      <c r="N50" s="12"/>
    </row>
    <row r="51" spans="1:14" x14ac:dyDescent="0.25">
      <c r="A51" s="12"/>
      <c r="B51" s="12">
        <v>800</v>
      </c>
      <c r="C51" s="12">
        <v>600</v>
      </c>
      <c r="D51" s="12"/>
      <c r="E51" s="12"/>
      <c r="F51" s="12"/>
      <c r="G51" s="12">
        <v>272.72699999999998</v>
      </c>
      <c r="H51" s="12"/>
      <c r="I51" s="12"/>
      <c r="J51" s="12"/>
      <c r="K51" s="12"/>
      <c r="L51" s="12"/>
      <c r="M51" s="12"/>
      <c r="N51" s="12"/>
    </row>
    <row r="52" spans="1:14" x14ac:dyDescent="0.25">
      <c r="A52" s="12"/>
      <c r="B52" s="12">
        <v>440</v>
      </c>
      <c r="C52" s="12">
        <v>250</v>
      </c>
      <c r="D52" s="12"/>
      <c r="E52" s="12"/>
      <c r="F52" s="12"/>
      <c r="G52" s="12">
        <v>100</v>
      </c>
      <c r="H52" s="12"/>
      <c r="I52" s="12"/>
      <c r="J52" s="12"/>
      <c r="K52" s="12"/>
      <c r="L52" s="12"/>
      <c r="M52" s="12"/>
      <c r="N52" s="12"/>
    </row>
    <row r="53" spans="1:14" x14ac:dyDescent="0.25">
      <c r="A53" s="12"/>
      <c r="B53" s="12">
        <v>60</v>
      </c>
      <c r="C53" s="12">
        <v>100</v>
      </c>
      <c r="D53" s="12"/>
      <c r="E53" s="12"/>
      <c r="F53" s="12"/>
      <c r="G53" s="12">
        <v>109.09</v>
      </c>
      <c r="H53" s="12"/>
      <c r="I53" s="12"/>
      <c r="J53" s="12"/>
      <c r="K53" s="12"/>
      <c r="L53" s="12"/>
      <c r="M53" s="12"/>
      <c r="N53" s="12"/>
    </row>
    <row r="54" spans="1:14" x14ac:dyDescent="0.25">
      <c r="A54" s="12"/>
      <c r="B54" s="12">
        <v>60</v>
      </c>
      <c r="C54" s="12">
        <v>100</v>
      </c>
      <c r="D54" s="12"/>
      <c r="E54" s="12"/>
      <c r="F54" s="12"/>
      <c r="G54" s="12">
        <v>100</v>
      </c>
      <c r="H54" s="12"/>
      <c r="I54" s="12"/>
      <c r="J54" s="12"/>
      <c r="K54" s="12"/>
      <c r="L54" s="12"/>
      <c r="M54" s="12"/>
      <c r="N54" s="12"/>
    </row>
    <row r="55" spans="1:14" x14ac:dyDescent="0.25">
      <c r="A55" s="12"/>
      <c r="B55" s="12">
        <v>500</v>
      </c>
      <c r="C55" s="12">
        <v>180</v>
      </c>
      <c r="D55" s="12"/>
      <c r="E55" s="12"/>
      <c r="F55" s="12"/>
      <c r="G55" s="12">
        <v>318.18099999999998</v>
      </c>
      <c r="H55" s="12"/>
      <c r="I55" s="12"/>
      <c r="J55" s="12"/>
      <c r="K55" s="12"/>
      <c r="L55" s="12"/>
      <c r="M55" s="12"/>
      <c r="N55" s="12"/>
    </row>
    <row r="56" spans="1:14" x14ac:dyDescent="0.25">
      <c r="A56" s="12"/>
      <c r="B56" s="12">
        <v>100</v>
      </c>
      <c r="C56" s="12">
        <v>100</v>
      </c>
      <c r="D56" s="12"/>
      <c r="E56" s="12"/>
      <c r="F56" s="12"/>
      <c r="G56" s="12">
        <v>159.09</v>
      </c>
      <c r="H56" s="12"/>
      <c r="I56" s="12"/>
      <c r="J56" s="12"/>
      <c r="K56" s="12"/>
      <c r="L56" s="12"/>
      <c r="M56" s="12"/>
      <c r="N56" s="12"/>
    </row>
    <row r="57" spans="1:14" x14ac:dyDescent="0.25">
      <c r="A57" s="12"/>
      <c r="B57" s="12">
        <v>100</v>
      </c>
      <c r="C57" s="12">
        <v>60</v>
      </c>
      <c r="D57" s="12"/>
      <c r="E57" s="12"/>
      <c r="F57" s="12"/>
      <c r="G57" s="12">
        <v>180</v>
      </c>
      <c r="H57" s="12"/>
      <c r="I57" s="12"/>
      <c r="J57" s="12"/>
      <c r="K57" s="12"/>
      <c r="L57" s="12"/>
      <c r="M57" s="12"/>
      <c r="N57" s="12"/>
    </row>
    <row r="58" spans="1:14" x14ac:dyDescent="0.25">
      <c r="A58" s="12"/>
      <c r="B58" s="12">
        <v>100</v>
      </c>
      <c r="C58" s="12">
        <v>200</v>
      </c>
      <c r="D58" s="12"/>
      <c r="E58" s="12"/>
      <c r="F58" s="12"/>
      <c r="G58" s="12">
        <v>386.363</v>
      </c>
      <c r="H58" s="12"/>
      <c r="I58" s="12"/>
      <c r="J58" s="12"/>
      <c r="K58" s="12"/>
      <c r="L58" s="12"/>
      <c r="M58" s="12"/>
      <c r="N58" s="12"/>
    </row>
    <row r="59" spans="1:14" x14ac:dyDescent="0.25">
      <c r="A59" s="12"/>
      <c r="B59" s="12">
        <v>180</v>
      </c>
      <c r="C59" s="12">
        <v>100</v>
      </c>
      <c r="D59" s="12"/>
      <c r="E59" s="12"/>
      <c r="F59" s="12"/>
      <c r="G59" s="12">
        <v>100</v>
      </c>
      <c r="H59" s="12"/>
      <c r="I59" s="12"/>
      <c r="J59" s="12"/>
      <c r="K59" s="12"/>
      <c r="L59" s="12"/>
      <c r="M59" s="12"/>
      <c r="N59" s="12"/>
    </row>
    <row r="60" spans="1:14" x14ac:dyDescent="0.25">
      <c r="A60" s="12"/>
      <c r="B60" s="12">
        <v>100</v>
      </c>
      <c r="C60" s="12">
        <v>100</v>
      </c>
      <c r="D60" s="12"/>
      <c r="E60" s="12"/>
      <c r="F60" s="12"/>
      <c r="G60" s="12">
        <v>60</v>
      </c>
      <c r="H60" s="12"/>
      <c r="I60" s="12"/>
      <c r="J60" s="12"/>
      <c r="K60" s="12"/>
      <c r="L60" s="12"/>
      <c r="M60" s="12"/>
      <c r="N60" s="12"/>
    </row>
    <row r="61" spans="1:14" x14ac:dyDescent="0.25">
      <c r="A61" s="12"/>
      <c r="B61" s="12">
        <v>100</v>
      </c>
      <c r="C61" s="12">
        <v>125</v>
      </c>
      <c r="D61" s="12"/>
      <c r="E61" s="12"/>
      <c r="F61" s="12"/>
      <c r="G61" s="12">
        <v>1500</v>
      </c>
      <c r="H61" s="12"/>
      <c r="I61" s="12"/>
      <c r="J61" s="12"/>
      <c r="K61" s="12"/>
      <c r="L61" s="12"/>
      <c r="M61" s="12"/>
      <c r="N61" s="12"/>
    </row>
    <row r="62" spans="1:14" x14ac:dyDescent="0.25">
      <c r="A62" s="12"/>
      <c r="B62" s="12">
        <v>100</v>
      </c>
      <c r="C62" s="12">
        <v>80</v>
      </c>
      <c r="D62" s="12"/>
      <c r="E62" s="12"/>
      <c r="F62" s="12"/>
      <c r="G62" s="12">
        <v>300</v>
      </c>
      <c r="H62" s="12"/>
      <c r="I62" s="12"/>
      <c r="J62" s="12"/>
      <c r="K62" s="12"/>
      <c r="L62" s="12"/>
      <c r="M62" s="12"/>
      <c r="N62" s="12"/>
    </row>
    <row r="63" spans="1:14" x14ac:dyDescent="0.25">
      <c r="A63" s="12"/>
      <c r="B63" s="12">
        <v>5000</v>
      </c>
      <c r="C63" s="12">
        <v>80</v>
      </c>
      <c r="D63" s="12"/>
      <c r="E63" s="12"/>
      <c r="F63" s="12"/>
      <c r="G63" s="12">
        <v>150</v>
      </c>
      <c r="H63" s="12"/>
      <c r="I63" s="12"/>
      <c r="J63" s="12"/>
      <c r="K63" s="12"/>
      <c r="L63" s="12"/>
      <c r="M63" s="12"/>
      <c r="N63" s="12"/>
    </row>
    <row r="64" spans="1:14" x14ac:dyDescent="0.25">
      <c r="A64" s="12"/>
      <c r="B64" s="12">
        <v>80</v>
      </c>
      <c r="C64" s="12">
        <v>100</v>
      </c>
      <c r="D64" s="12"/>
      <c r="E64" s="12"/>
      <c r="F64" s="12"/>
      <c r="G64" s="12">
        <v>300</v>
      </c>
      <c r="H64" s="12"/>
      <c r="I64" s="12"/>
      <c r="J64" s="12"/>
      <c r="K64" s="12"/>
      <c r="L64" s="12"/>
      <c r="M64" s="12"/>
      <c r="N64" s="12"/>
    </row>
    <row r="65" spans="1:14" x14ac:dyDescent="0.25">
      <c r="A65" s="12"/>
      <c r="B65" s="12">
        <v>80</v>
      </c>
      <c r="C65" s="12">
        <v>100</v>
      </c>
      <c r="D65" s="12"/>
      <c r="E65" s="12"/>
      <c r="F65" s="12"/>
      <c r="G65" s="12">
        <v>150</v>
      </c>
      <c r="H65" s="12"/>
      <c r="I65" s="12"/>
      <c r="J65" s="12"/>
      <c r="K65" s="12"/>
      <c r="L65" s="12"/>
      <c r="M65" s="12"/>
      <c r="N65" s="12"/>
    </row>
    <row r="66" spans="1:14" x14ac:dyDescent="0.25">
      <c r="A66" s="12"/>
      <c r="B66" s="12">
        <v>1500</v>
      </c>
      <c r="C66" s="12">
        <v>125</v>
      </c>
      <c r="D66" s="12"/>
      <c r="E66" s="12"/>
      <c r="F66" s="12"/>
      <c r="G66" s="12">
        <v>600</v>
      </c>
      <c r="H66" s="12"/>
      <c r="I66" s="12"/>
      <c r="J66" s="12"/>
      <c r="K66" s="12"/>
      <c r="L66" s="12"/>
      <c r="M66" s="12"/>
      <c r="N66" s="12"/>
    </row>
    <row r="67" spans="1:14" x14ac:dyDescent="0.25">
      <c r="A67" s="12"/>
      <c r="B67" s="12">
        <v>300</v>
      </c>
      <c r="C67" s="12">
        <v>200</v>
      </c>
      <c r="D67" s="12"/>
      <c r="E67" s="12"/>
      <c r="F67" s="12"/>
      <c r="G67" s="12">
        <v>100</v>
      </c>
      <c r="H67" s="12"/>
      <c r="I67" s="12"/>
      <c r="J67" s="12"/>
      <c r="K67" s="12"/>
      <c r="L67" s="12"/>
      <c r="M67" s="12"/>
      <c r="N67" s="12"/>
    </row>
    <row r="68" spans="1:14" x14ac:dyDescent="0.25">
      <c r="A68" s="12"/>
      <c r="B68" s="12">
        <v>150</v>
      </c>
      <c r="C68" s="12">
        <v>125</v>
      </c>
      <c r="D68" s="12"/>
      <c r="E68" s="12"/>
      <c r="F68" s="12"/>
      <c r="G68" s="12">
        <v>100</v>
      </c>
      <c r="H68" s="12"/>
      <c r="I68" s="12"/>
      <c r="J68" s="12"/>
      <c r="K68" s="12"/>
      <c r="L68" s="12"/>
      <c r="M68" s="12"/>
      <c r="N68" s="12"/>
    </row>
    <row r="69" spans="1:14" x14ac:dyDescent="0.25">
      <c r="A69" s="12"/>
      <c r="B69" s="12">
        <v>300</v>
      </c>
      <c r="C69" s="12">
        <v>125</v>
      </c>
      <c r="D69" s="12"/>
      <c r="E69" s="12"/>
      <c r="F69" s="12"/>
      <c r="G69" s="12">
        <v>5000</v>
      </c>
      <c r="H69" s="12"/>
      <c r="I69" s="12"/>
      <c r="J69" s="12"/>
      <c r="K69" s="12"/>
      <c r="L69" s="12"/>
      <c r="M69" s="12"/>
      <c r="N69" s="12"/>
    </row>
    <row r="70" spans="1:14" x14ac:dyDescent="0.25">
      <c r="A70" s="12"/>
      <c r="B70" s="12">
        <v>150</v>
      </c>
      <c r="C70" s="12">
        <v>125</v>
      </c>
      <c r="D70" s="12"/>
      <c r="E70" s="12"/>
      <c r="F70" s="12"/>
      <c r="G70" s="12">
        <v>80</v>
      </c>
      <c r="H70" s="12"/>
      <c r="I70" s="12"/>
      <c r="J70" s="12"/>
      <c r="K70" s="12"/>
      <c r="L70" s="12"/>
      <c r="M70" s="12"/>
      <c r="N70" s="12"/>
    </row>
    <row r="71" spans="1:14" x14ac:dyDescent="0.25">
      <c r="A71" s="12"/>
      <c r="B71" s="12">
        <v>600</v>
      </c>
      <c r="C71" s="12">
        <v>125</v>
      </c>
      <c r="D71" s="12"/>
      <c r="E71" s="12"/>
      <c r="F71" s="12"/>
      <c r="G71" s="12">
        <v>80</v>
      </c>
      <c r="H71" s="12"/>
      <c r="I71" s="12"/>
      <c r="J71" s="12"/>
      <c r="K71" s="12"/>
      <c r="L71" s="12"/>
      <c r="M71" s="12"/>
      <c r="N71" s="12"/>
    </row>
    <row r="72" spans="1:14" x14ac:dyDescent="0.25">
      <c r="A72" s="12"/>
      <c r="B72" s="12">
        <v>3000</v>
      </c>
      <c r="C72" s="12">
        <v>300</v>
      </c>
      <c r="D72" s="12"/>
      <c r="E72" s="12"/>
      <c r="F72" s="12"/>
      <c r="G72" s="12">
        <v>3000</v>
      </c>
      <c r="H72" s="12"/>
      <c r="I72" s="12"/>
      <c r="J72" s="12"/>
      <c r="K72" s="12"/>
      <c r="L72" s="12"/>
      <c r="M72" s="12"/>
      <c r="N72" s="12"/>
    </row>
    <row r="73" spans="1:14" x14ac:dyDescent="0.25">
      <c r="A73" s="12"/>
      <c r="B73" s="13">
        <f>SUM(B11:B72)</f>
        <v>296731</v>
      </c>
      <c r="C73" s="12">
        <v>20</v>
      </c>
      <c r="D73" s="12"/>
      <c r="E73" s="12"/>
      <c r="F73" s="12"/>
      <c r="G73" s="13">
        <f>SUM(G11:G72)</f>
        <v>296485.08100000018</v>
      </c>
      <c r="H73" s="12"/>
      <c r="I73" s="12"/>
      <c r="J73" s="12"/>
      <c r="K73" s="12"/>
      <c r="L73" s="12"/>
      <c r="M73" s="12"/>
      <c r="N73" s="12"/>
    </row>
    <row r="74" spans="1:14" x14ac:dyDescent="0.25">
      <c r="A74" s="12"/>
      <c r="B74" s="12"/>
      <c r="C74" s="12">
        <v>750</v>
      </c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</row>
    <row r="75" spans="1:14" x14ac:dyDescent="0.25">
      <c r="A75" s="12"/>
      <c r="B75" s="12"/>
      <c r="C75" s="12">
        <v>130</v>
      </c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</row>
    <row r="76" spans="1:14" x14ac:dyDescent="0.25">
      <c r="A76" s="12"/>
      <c r="B76" s="12"/>
      <c r="C76" s="13">
        <f>SUM(C11:C75)</f>
        <v>15490</v>
      </c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</row>
    <row r="77" spans="1:14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</row>
    <row r="78" spans="1:14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</row>
    <row r="79" spans="1:14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</row>
    <row r="80" spans="1:14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</row>
    <row r="81" spans="1:14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</row>
    <row r="82" spans="1:14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</row>
    <row r="83" spans="1:14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</row>
    <row r="84" spans="1:14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</row>
    <row r="85" spans="1:14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</row>
    <row r="86" spans="1:14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</row>
    <row r="87" spans="1:14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</row>
    <row r="88" spans="1:14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</row>
    <row r="90" spans="1:14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</row>
    <row r="92" spans="1:14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</row>
    <row r="93" spans="1:14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</row>
    <row r="94" spans="1:14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</row>
    <row r="95" spans="1:14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</row>
    <row r="96" spans="1:14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</row>
    <row r="97" spans="1:14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</row>
    <row r="98" spans="1:14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</row>
    <row r="99" spans="1:14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</row>
    <row r="100" spans="1:14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2F5E1-8D6E-4F5A-9EB9-B86B7394125A}">
  <dimension ref="A1"/>
  <sheetViews>
    <sheetView workbookViewId="0"/>
  </sheetViews>
  <sheetFormatPr defaultRowHeight="15" x14ac:dyDescent="0.25"/>
  <sheetData>
    <row r="1" spans="1:1" x14ac:dyDescent="0.25">
      <c r="A1" t="s">
        <v>88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Resumo</vt:lpstr>
      <vt:lpstr>2017</vt:lpstr>
      <vt:lpstr>2018</vt:lpstr>
      <vt:lpstr>2019</vt:lpstr>
      <vt:lpstr>Propostas e Acolhidas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2020-03-20T18:16:24Z</dcterms:created>
  <dcterms:modified xsi:type="dcterms:W3CDTF">2020-07-24T19:09:53Z</dcterms:modified>
</cp:coreProperties>
</file>